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370" windowHeight="6630" tabRatio="759" firstSheet="2" activeTab="6"/>
  </bookViews>
  <sheets>
    <sheet name="0000" sheetId="1" state="veryHidden" r:id="rId1"/>
    <sheet name="1000" sheetId="2" state="veryHidden" r:id="rId2"/>
    <sheet name="C meitenes" sheetId="3" r:id="rId3"/>
    <sheet name="C zēni" sheetId="4" r:id="rId4"/>
    <sheet name="D meitenes" sheetId="5" r:id="rId5"/>
    <sheet name="D zēni" sheetId="6" r:id="rId6"/>
    <sheet name="C grupai tālums " sheetId="7" r:id="rId7"/>
    <sheet name="C grupai augstums" sheetId="8" r:id="rId8"/>
    <sheet name="C grupai lode" sheetId="9" r:id="rId9"/>
    <sheet name="C grupai 60m barjeras" sheetId="10" r:id="rId10"/>
    <sheet name="C grupai 600m" sheetId="11" r:id="rId11"/>
    <sheet name="D grupai 60m" sheetId="12" r:id="rId12"/>
    <sheet name="D grupai 600m" sheetId="13" r:id="rId13"/>
    <sheet name="D grupai tālums" sheetId="14" r:id="rId14"/>
    <sheet name="D grupai augstums" sheetId="15" r:id="rId15"/>
    <sheet name="Sheet1" sheetId="16" r:id="rId16"/>
  </sheets>
  <definedNames>
    <definedName name="_xlfn.F.DIST" hidden="1">#NAME?</definedName>
    <definedName name="_xlnm.Print_Titles" localSheetId="2">'C meitenes'!$6:$7</definedName>
  </definedNames>
  <calcPr fullCalcOnLoad="1"/>
</workbook>
</file>

<file path=xl/sharedStrings.xml><?xml version="1.0" encoding="utf-8"?>
<sst xmlns="http://schemas.openxmlformats.org/spreadsheetml/2006/main" count="1939" uniqueCount="259">
  <si>
    <t>SUMMA</t>
  </si>
  <si>
    <t>Lode</t>
  </si>
  <si>
    <t>A/l</t>
  </si>
  <si>
    <t>T/l</t>
  </si>
  <si>
    <t>60 m/b</t>
  </si>
  <si>
    <t>Madonas BJSS</t>
  </si>
  <si>
    <t>Jēkabpils SS</t>
  </si>
  <si>
    <t>2003</t>
  </si>
  <si>
    <t>2002</t>
  </si>
  <si>
    <t>Viesītes SS</t>
  </si>
  <si>
    <t>2004</t>
  </si>
  <si>
    <t>Jēkabpils</t>
  </si>
  <si>
    <t>TĀLLĒKŠANA</t>
  </si>
  <si>
    <t>ZĒNI</t>
  </si>
  <si>
    <t>Dal. numurs</t>
  </si>
  <si>
    <t>Vārds, uzvārds</t>
  </si>
  <si>
    <t>Dzimšanas dati</t>
  </si>
  <si>
    <t>Komanda</t>
  </si>
  <si>
    <t>Gala rezultāts</t>
  </si>
  <si>
    <t>MEITENES</t>
  </si>
  <si>
    <t>Jēkabpils sporta skolas atklātās sacensības daudzcīņā vieglatlētikā ,,C" grupai</t>
  </si>
  <si>
    <t>Sākuma augstums</t>
  </si>
  <si>
    <t>AUGSTLĒKŠANA</t>
  </si>
  <si>
    <t>LODES GRŪŠANA</t>
  </si>
  <si>
    <t>Rezultāts</t>
  </si>
  <si>
    <t>60 M</t>
  </si>
  <si>
    <t>600 M</t>
  </si>
  <si>
    <t>60 M/B</t>
  </si>
  <si>
    <t>Jēkabpils sporta skolas atklātās sacensības daudzcīņā vieglatlētikā ,,D" grupai</t>
  </si>
  <si>
    <t>Jēkabpils sporta skolas atklāts sacensības daudzcīņā vieglatlētikā ,,D" grupai</t>
  </si>
  <si>
    <t>bez rez</t>
  </si>
  <si>
    <t>nest</t>
  </si>
  <si>
    <t>60 m</t>
  </si>
  <si>
    <t>600 m</t>
  </si>
  <si>
    <t>VIETA</t>
  </si>
  <si>
    <t>T. Donāne</t>
  </si>
  <si>
    <t>G. Klibiķe</t>
  </si>
  <si>
    <t>A. Raubiškis</t>
  </si>
  <si>
    <t>A. Krauklīte</t>
  </si>
  <si>
    <t>I. Vītola</t>
  </si>
  <si>
    <t>060704</t>
  </si>
  <si>
    <t>040404</t>
  </si>
  <si>
    <t>210104</t>
  </si>
  <si>
    <t>121204</t>
  </si>
  <si>
    <t>Aina Zubrova</t>
  </si>
  <si>
    <t>Angelina Minkeviča</t>
  </si>
  <si>
    <t>Amanta Eisāne</t>
  </si>
  <si>
    <t>Aivars Rudāns</t>
  </si>
  <si>
    <t>070104</t>
  </si>
  <si>
    <t>Armands Rokjāns</t>
  </si>
  <si>
    <t>191005</t>
  </si>
  <si>
    <t>Imants Kokorevičs</t>
  </si>
  <si>
    <t>Aivita Urķe</t>
  </si>
  <si>
    <t>Ronalds Vaivads</t>
  </si>
  <si>
    <t>Miks Kļaviņš</t>
  </si>
  <si>
    <t>Raivo Bunde</t>
  </si>
  <si>
    <t>160104</t>
  </si>
  <si>
    <t>110604</t>
  </si>
  <si>
    <t>170402</t>
  </si>
  <si>
    <t>J. Liepa</t>
  </si>
  <si>
    <t>Krists Reinards Zariņš</t>
  </si>
  <si>
    <t>Katrīna Skujiņa</t>
  </si>
  <si>
    <t>A. Priževoits</t>
  </si>
  <si>
    <t>Z. Kincis</t>
  </si>
  <si>
    <t>Zanda Reinšmite</t>
  </si>
  <si>
    <t>Marta Dzilna</t>
  </si>
  <si>
    <t>Rihards Bucenieks</t>
  </si>
  <si>
    <t>A. Krauklītis</t>
  </si>
  <si>
    <t>M. Osvalds</t>
  </si>
  <si>
    <t>140903</t>
  </si>
  <si>
    <t>280203</t>
  </si>
  <si>
    <t>090304</t>
  </si>
  <si>
    <t>Maigurs Upenieks</t>
  </si>
  <si>
    <t>Kristiāns Lipenītis</t>
  </si>
  <si>
    <t>Kristers Mežinskis</t>
  </si>
  <si>
    <t>Lāsma Zemīte</t>
  </si>
  <si>
    <t>080503</t>
  </si>
  <si>
    <t>Loreta Kalve</t>
  </si>
  <si>
    <t>250203</t>
  </si>
  <si>
    <t>Klinta Lindāne</t>
  </si>
  <si>
    <t>210303</t>
  </si>
  <si>
    <t>Dagmāra Midzene</t>
  </si>
  <si>
    <t>110105</t>
  </si>
  <si>
    <t>Sandra Brikmane</t>
  </si>
  <si>
    <t>Dagnija Upeniece</t>
  </si>
  <si>
    <t>18.03.2015.</t>
  </si>
  <si>
    <t>Daugavpils novada SS</t>
  </si>
  <si>
    <t>J. Petrovskis</t>
  </si>
  <si>
    <t>Valērija Sokolova</t>
  </si>
  <si>
    <t>Ņikita Šūpuļnieks</t>
  </si>
  <si>
    <t>Ludzas novada SS</t>
  </si>
  <si>
    <t>Nikita Kaseckis</t>
  </si>
  <si>
    <t>S.Fenčenko/V.Tutina</t>
  </si>
  <si>
    <t>LNSC/Lēdmane</t>
  </si>
  <si>
    <t>Lauris Kudrjavcevs</t>
  </si>
  <si>
    <t>Elīza Lemberga</t>
  </si>
  <si>
    <t>Amanda Jušina</t>
  </si>
  <si>
    <t>2005</t>
  </si>
  <si>
    <t>Melisa Platpīra</t>
  </si>
  <si>
    <t>Veronika Jakušonoka</t>
  </si>
  <si>
    <t>Dita Apsīte</t>
  </si>
  <si>
    <t>280303</t>
  </si>
  <si>
    <t>Alūksnes BJSS</t>
  </si>
  <si>
    <t>I. Vaskis</t>
  </si>
  <si>
    <t>Patrīcija Ozoliņa</t>
  </si>
  <si>
    <t>200602</t>
  </si>
  <si>
    <t>160302</t>
  </si>
  <si>
    <t>Linda Gabranova</t>
  </si>
  <si>
    <t>090102</t>
  </si>
  <si>
    <t>Kristiāns Toms Briedis</t>
  </si>
  <si>
    <t>010102</t>
  </si>
  <si>
    <t>Emīls Zars</t>
  </si>
  <si>
    <t>270605</t>
  </si>
  <si>
    <t>Agnese Puriņa</t>
  </si>
  <si>
    <t>120904</t>
  </si>
  <si>
    <t>Robina Klasmane</t>
  </si>
  <si>
    <t>070305</t>
  </si>
  <si>
    <t>Liene Egle</t>
  </si>
  <si>
    <t>120405</t>
  </si>
  <si>
    <t>Alens Tomass Griškevičs</t>
  </si>
  <si>
    <t>Mazzalves psk.</t>
  </si>
  <si>
    <t>Reinis Zariņš</t>
  </si>
  <si>
    <t>Ogres novada SC</t>
  </si>
  <si>
    <t>Hannelora Voiciša</t>
  </si>
  <si>
    <t>Krista Streile</t>
  </si>
  <si>
    <t>Marta Sīviņa</t>
  </si>
  <si>
    <t>Luīze Minkoviča</t>
  </si>
  <si>
    <t>Adelīna Parma</t>
  </si>
  <si>
    <t>Jēkabs Jakovļevs</t>
  </si>
  <si>
    <t>Ričards Lastiņš</t>
  </si>
  <si>
    <t>Jānis Meiers</t>
  </si>
  <si>
    <t>Ilgonis Vēzis</t>
  </si>
  <si>
    <t>Ivans Safonovs</t>
  </si>
  <si>
    <t>Nikoleta Šleiva</t>
  </si>
  <si>
    <t>Tatjana Paškoviča</t>
  </si>
  <si>
    <t>Jānis Kanč</t>
  </si>
  <si>
    <t>A. Strods</t>
  </si>
  <si>
    <t>L. Līcīte</t>
  </si>
  <si>
    <t>Dāvis Romulis</t>
  </si>
  <si>
    <t>Evita Upīte</t>
  </si>
  <si>
    <t>Daniela Lielupe</t>
  </si>
  <si>
    <t>Edvards Mālnieks</t>
  </si>
  <si>
    <t>Haralds Meiers</t>
  </si>
  <si>
    <t>Ksenija Mālniece</t>
  </si>
  <si>
    <t>Marta Rudzīte</t>
  </si>
  <si>
    <t>Aizkraukles novada SS</t>
  </si>
  <si>
    <t>A. Rublis</t>
  </si>
  <si>
    <t>160103</t>
  </si>
  <si>
    <t>Reinis Martinovs</t>
  </si>
  <si>
    <t>191202</t>
  </si>
  <si>
    <t>Deniss Makejevs</t>
  </si>
  <si>
    <t>220302</t>
  </si>
  <si>
    <t>Ritvars Dekteris</t>
  </si>
  <si>
    <t>060605</t>
  </si>
  <si>
    <t>D. Kalniņš</t>
  </si>
  <si>
    <t>Alberts Astapkovičs</t>
  </si>
  <si>
    <t>270204</t>
  </si>
  <si>
    <t>Rainers Zelčs</t>
  </si>
  <si>
    <t>140904</t>
  </si>
  <si>
    <t>Rimants Čamāns</t>
  </si>
  <si>
    <t>100204</t>
  </si>
  <si>
    <t>281004</t>
  </si>
  <si>
    <t>Bruno Muhamadijevs</t>
  </si>
  <si>
    <t>260304</t>
  </si>
  <si>
    <t>Ralfs Kopāns</t>
  </si>
  <si>
    <t>Aizkraukles noavada SS</t>
  </si>
  <si>
    <t>Aleksandra Lazareva</t>
  </si>
  <si>
    <t>010702</t>
  </si>
  <si>
    <t>230502</t>
  </si>
  <si>
    <t>Anete Ūzuliņa</t>
  </si>
  <si>
    <t>050403</t>
  </si>
  <si>
    <t>Daniela Beinaroviča</t>
  </si>
  <si>
    <t>030304</t>
  </si>
  <si>
    <t>Jekaterina Golovaņa</t>
  </si>
  <si>
    <t>210705</t>
  </si>
  <si>
    <t>Estere Skrābāne</t>
  </si>
  <si>
    <t>121104</t>
  </si>
  <si>
    <t>Edvarts Eglītis</t>
  </si>
  <si>
    <t>Ralfs Eglītis</t>
  </si>
  <si>
    <t>050506</t>
  </si>
  <si>
    <t>161003</t>
  </si>
  <si>
    <t>A. Sakne</t>
  </si>
  <si>
    <t>Rūdolfs Skulte</t>
  </si>
  <si>
    <t>120207</t>
  </si>
  <si>
    <t>Ance Krūmiņa</t>
  </si>
  <si>
    <t>150404</t>
  </si>
  <si>
    <t>Tomass Zībarts</t>
  </si>
  <si>
    <t>3,66</t>
  </si>
  <si>
    <t>3,78</t>
  </si>
  <si>
    <t>x</t>
  </si>
  <si>
    <t>3,23</t>
  </si>
  <si>
    <t>4,05</t>
  </si>
  <si>
    <t>4,27</t>
  </si>
  <si>
    <t>3,80</t>
  </si>
  <si>
    <t>3,42</t>
  </si>
  <si>
    <t>3,62</t>
  </si>
  <si>
    <t>3,71</t>
  </si>
  <si>
    <t>3,69</t>
  </si>
  <si>
    <t>3,36</t>
  </si>
  <si>
    <t>3,98</t>
  </si>
  <si>
    <t>3,52</t>
  </si>
  <si>
    <t>3,58</t>
  </si>
  <si>
    <t>3,67</t>
  </si>
  <si>
    <t>3,63</t>
  </si>
  <si>
    <t>4,59</t>
  </si>
  <si>
    <t>3,22</t>
  </si>
  <si>
    <t>4,42</t>
  </si>
  <si>
    <t>3,72</t>
  </si>
  <si>
    <t>xxx</t>
  </si>
  <si>
    <t>xx0</t>
  </si>
  <si>
    <t>x0</t>
  </si>
  <si>
    <t>"Arkādija"</t>
  </si>
  <si>
    <t>3,97</t>
  </si>
  <si>
    <t>3,64</t>
  </si>
  <si>
    <t>3,87</t>
  </si>
  <si>
    <t>3,89</t>
  </si>
  <si>
    <t>4,50</t>
  </si>
  <si>
    <t>4,37</t>
  </si>
  <si>
    <t>3,39</t>
  </si>
  <si>
    <t>3,49</t>
  </si>
  <si>
    <t>3,86</t>
  </si>
  <si>
    <t>3,31</t>
  </si>
  <si>
    <t>3,92</t>
  </si>
  <si>
    <t>4,24</t>
  </si>
  <si>
    <t>2,96</t>
  </si>
  <si>
    <t>3,77</t>
  </si>
  <si>
    <t>3,27</t>
  </si>
  <si>
    <t>3,24</t>
  </si>
  <si>
    <t>4,22</t>
  </si>
  <si>
    <t>4,09</t>
  </si>
  <si>
    <t>3,91</t>
  </si>
  <si>
    <t>3,73</t>
  </si>
  <si>
    <t>2,87</t>
  </si>
  <si>
    <t>-</t>
  </si>
  <si>
    <t>3,02</t>
  </si>
  <si>
    <t>2,99</t>
  </si>
  <si>
    <t>3,29</t>
  </si>
  <si>
    <t>2,97</t>
  </si>
  <si>
    <t>4,21</t>
  </si>
  <si>
    <t>izst</t>
  </si>
  <si>
    <t>A. Latika</t>
  </si>
  <si>
    <t>2;19,75</t>
  </si>
  <si>
    <t>2;07,31</t>
  </si>
  <si>
    <t>izstājās</t>
  </si>
  <si>
    <t>x--</t>
  </si>
  <si>
    <t>---</t>
  </si>
  <si>
    <t>3,75</t>
  </si>
  <si>
    <t>4,18</t>
  </si>
  <si>
    <t>2,98</t>
  </si>
  <si>
    <t>3,70</t>
  </si>
  <si>
    <t>3,38</t>
  </si>
  <si>
    <t>3,32</t>
  </si>
  <si>
    <t>3,30</t>
  </si>
  <si>
    <t>3,51</t>
  </si>
  <si>
    <t>3,11</t>
  </si>
  <si>
    <t>3,43</t>
  </si>
  <si>
    <t>2,73</t>
  </si>
  <si>
    <t>2,47</t>
  </si>
  <si>
    <t xml:space="preserve">bez rez </t>
  </si>
</sst>
</file>

<file path=xl/styles.xml><?xml version="1.0" encoding="utf-8"?>
<styleSheet xmlns="http://schemas.openxmlformats.org/spreadsheetml/2006/main">
  <numFmts count="4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0.0"/>
    <numFmt numFmtId="173" formatCode="h:mm:ss;@"/>
    <numFmt numFmtId="174" formatCode="_-&quot;IRL&quot;* #,##0_-;\-&quot;IRL&quot;* #,##0_-;_-&quot;IRL&quot;* &quot;-&quot;_-;_-@_-"/>
    <numFmt numFmtId="175" formatCode="_-&quot;IRL&quot;* #,##0.00_-;\-&quot;IRL&quot;* #,##0.00_-;_-&quot;IRL&quot;* &quot;-&quot;??_-;_-@_-"/>
    <numFmt numFmtId="176" formatCode="#,##0;\-#,##0;&quot;-&quot;"/>
    <numFmt numFmtId="177" formatCode="#,##0.00;\-#,##0.00;&quot;-&quot;"/>
    <numFmt numFmtId="178" formatCode="#,##0%;\-#,##0%;&quot;- &quot;"/>
    <numFmt numFmtId="179" formatCode="#,##0.0%;\-#,##0.0%;&quot;- &quot;"/>
    <numFmt numFmtId="180" formatCode="#,##0.00%;\-#,##0.00%;&quot;- &quot;"/>
    <numFmt numFmtId="181" formatCode="#,##0.0;\-#,##0.0;&quot;-&quot;"/>
    <numFmt numFmtId="182" formatCode="\ \ @"/>
    <numFmt numFmtId="183" formatCode="\ \ \ \ @"/>
    <numFmt numFmtId="184" formatCode="[Red]0%;[Red]\(0%\)"/>
    <numFmt numFmtId="185" formatCode="0%;\(0%\)"/>
    <numFmt numFmtId="186" formatCode="mm:ss.00"/>
    <numFmt numFmtId="187" formatCode="dd\.mm\.yy"/>
    <numFmt numFmtId="188" formatCode="dd/mm/yy"/>
    <numFmt numFmtId="189" formatCode="&quot;Jā&quot;;&quot;Jā&quot;;&quot;Nē&quot;"/>
    <numFmt numFmtId="190" formatCode="&quot;Patiess&quot;;&quot;Patiess&quot;;&quot;Aplams&quot;"/>
    <numFmt numFmtId="191" formatCode="&quot;Ieslēgts&quot;;&quot;Ieslēgts&quot;;&quot;Izslēgts&quot;"/>
    <numFmt numFmtId="192" formatCode="[$€-2]\ #\ ##,000_);[Red]\([$€-2]\ #\ ##,000\)"/>
    <numFmt numFmtId="193" formatCode="000000"/>
    <numFmt numFmtId="194" formatCode="0000"/>
    <numFmt numFmtId="195" formatCode="0.000"/>
  </numFmts>
  <fonts count="8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u val="single"/>
      <sz val="12"/>
      <name val="Arial"/>
      <family val="2"/>
    </font>
    <font>
      <b/>
      <i/>
      <sz val="18"/>
      <name val="Times New Roman"/>
      <family val="1"/>
    </font>
    <font>
      <b/>
      <sz val="12"/>
      <name val="Times New Roman Baltic"/>
      <family val="1"/>
    </font>
    <font>
      <b/>
      <sz val="18"/>
      <name val="Arial Black"/>
      <family val="2"/>
    </font>
    <font>
      <b/>
      <sz val="14"/>
      <name val="Times New Roman Baltic"/>
      <family val="1"/>
    </font>
    <font>
      <sz val="10"/>
      <name val="Times New Roman Baltic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6"/>
      <name val="Times New Roman"/>
      <family val="1"/>
    </font>
    <font>
      <b/>
      <sz val="10"/>
      <color indexed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1"/>
      <name val="Times New Roman Baltic"/>
      <family val="1"/>
    </font>
    <font>
      <b/>
      <u val="single"/>
      <sz val="11"/>
      <name val="Arial"/>
      <family val="2"/>
    </font>
    <font>
      <i/>
      <sz val="11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176" fontId="4" fillId="0" borderId="0" applyFill="0" applyBorder="0" applyAlignment="0">
      <protection/>
    </xf>
    <xf numFmtId="177" fontId="4" fillId="0" borderId="0" applyFill="0" applyBorder="0" applyAlignment="0">
      <protection/>
    </xf>
    <xf numFmtId="178" fontId="4" fillId="0" borderId="0" applyFill="0" applyBorder="0" applyAlignment="0">
      <protection/>
    </xf>
    <xf numFmtId="179" fontId="4" fillId="0" borderId="0" applyFill="0" applyBorder="0" applyAlignment="0">
      <protection/>
    </xf>
    <xf numFmtId="180" fontId="4" fillId="0" borderId="0" applyFill="0" applyBorder="0" applyAlignment="0">
      <protection/>
    </xf>
    <xf numFmtId="176" fontId="4" fillId="0" borderId="0" applyFill="0" applyBorder="0" applyAlignment="0">
      <protection/>
    </xf>
    <xf numFmtId="181" fontId="4" fillId="0" borderId="0" applyFill="0" applyBorder="0" applyAlignment="0">
      <protection/>
    </xf>
    <xf numFmtId="177" fontId="4" fillId="0" borderId="0" applyFill="0" applyBorder="0" applyAlignment="0">
      <protection/>
    </xf>
    <xf numFmtId="0" fontId="63" fillId="27" borderId="1" applyNumberFormat="0" applyAlignment="0" applyProtection="0"/>
    <xf numFmtId="0" fontId="6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4" fontId="4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7" fillId="0" borderId="0" applyFill="0" applyBorder="0" applyAlignment="0">
      <protection/>
    </xf>
    <xf numFmtId="177" fontId="7" fillId="0" borderId="0" applyFill="0" applyBorder="0" applyAlignment="0">
      <protection/>
    </xf>
    <xf numFmtId="176" fontId="7" fillId="0" borderId="0" applyFill="0" applyBorder="0" applyAlignment="0">
      <protection/>
    </xf>
    <xf numFmtId="181" fontId="7" fillId="0" borderId="0" applyFill="0" applyBorder="0" applyAlignment="0">
      <protection/>
    </xf>
    <xf numFmtId="177" fontId="7" fillId="0" borderId="0" applyFill="0" applyBorder="0" applyAlignment="0">
      <protection/>
    </xf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29" borderId="0" applyNumberFormat="0" applyBorder="0" applyAlignment="0" applyProtection="0"/>
    <xf numFmtId="38" fontId="6" fillId="30" borderId="0" applyNumberFormat="0" applyBorder="0" applyAlignment="0" applyProtection="0"/>
    <xf numFmtId="0" fontId="8" fillId="0" borderId="3" applyNumberFormat="0" applyAlignment="0" applyProtection="0"/>
    <xf numFmtId="0" fontId="8" fillId="0" borderId="4">
      <alignment horizontal="left" vertical="center"/>
      <protection/>
    </xf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0" fillId="31" borderId="1" applyNumberFormat="0" applyAlignment="0" applyProtection="0"/>
    <xf numFmtId="10" fontId="6" fillId="32" borderId="8" applyNumberFormat="0" applyBorder="0" applyAlignment="0" applyProtection="0"/>
    <xf numFmtId="176" fontId="10" fillId="0" borderId="0" applyFill="0" applyBorder="0" applyAlignment="0">
      <protection/>
    </xf>
    <xf numFmtId="177" fontId="10" fillId="0" borderId="0" applyFill="0" applyBorder="0" applyAlignment="0">
      <protection/>
    </xf>
    <xf numFmtId="176" fontId="10" fillId="0" borderId="0" applyFill="0" applyBorder="0" applyAlignment="0">
      <protection/>
    </xf>
    <xf numFmtId="181" fontId="10" fillId="0" borderId="0" applyFill="0" applyBorder="0" applyAlignment="0">
      <protection/>
    </xf>
    <xf numFmtId="177" fontId="10" fillId="0" borderId="0" applyFill="0" applyBorder="0" applyAlignment="0">
      <protection/>
    </xf>
    <xf numFmtId="0" fontId="71" fillId="0" borderId="9" applyNumberFormat="0" applyFill="0" applyAlignment="0" applyProtection="0"/>
    <xf numFmtId="0" fontId="72" fillId="33" borderId="0" applyNumberFormat="0" applyBorder="0" applyAlignment="0" applyProtection="0"/>
    <xf numFmtId="184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10" applyNumberFormat="0" applyFont="0" applyAlignment="0" applyProtection="0"/>
    <xf numFmtId="0" fontId="73" fillId="27" borderId="11" applyNumberFormat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76" fontId="11" fillId="0" borderId="0" applyFill="0" applyBorder="0" applyAlignment="0">
      <protection/>
    </xf>
    <xf numFmtId="177" fontId="11" fillId="0" borderId="0" applyFill="0" applyBorder="0" applyAlignment="0">
      <protection/>
    </xf>
    <xf numFmtId="176" fontId="11" fillId="0" borderId="0" applyFill="0" applyBorder="0" applyAlignment="0">
      <protection/>
    </xf>
    <xf numFmtId="181" fontId="11" fillId="0" borderId="0" applyFill="0" applyBorder="0" applyAlignment="0">
      <protection/>
    </xf>
    <xf numFmtId="177" fontId="11" fillId="0" borderId="0" applyFill="0" applyBorder="0" applyAlignment="0">
      <protection/>
    </xf>
    <xf numFmtId="49" fontId="4" fillId="0" borderId="0" applyFill="0" applyBorder="0" applyAlignment="0">
      <protection/>
    </xf>
    <xf numFmtId="182" fontId="4" fillId="0" borderId="0" applyFill="0" applyBorder="0" applyAlignment="0">
      <protection/>
    </xf>
    <xf numFmtId="183" fontId="4" fillId="0" borderId="0" applyFill="0" applyBorder="0" applyAlignment="0">
      <protection/>
    </xf>
    <xf numFmtId="0" fontId="74" fillId="0" borderId="0" applyNumberFormat="0" applyFill="0" applyBorder="0" applyAlignment="0" applyProtection="0"/>
    <xf numFmtId="0" fontId="75" fillId="0" borderId="12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76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47" fontId="14" fillId="35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0" fillId="0" borderId="0" xfId="0" applyNumberFormat="1" applyFill="1" applyAlignment="1">
      <alignment/>
    </xf>
    <xf numFmtId="0" fontId="15" fillId="0" borderId="0" xfId="87" applyFont="1" applyBorder="1">
      <alignment/>
      <protection/>
    </xf>
    <xf numFmtId="1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1" fontId="15" fillId="0" borderId="0" xfId="0" applyNumberFormat="1" applyFont="1" applyFill="1" applyAlignment="1">
      <alignment horizontal="center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3" fontId="0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/>
    </xf>
    <xf numFmtId="188" fontId="21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49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 horizontal="center" wrapText="1"/>
    </xf>
    <xf numFmtId="49" fontId="24" fillId="0" borderId="0" xfId="87" applyNumberFormat="1" applyFont="1" applyBorder="1" applyAlignment="1">
      <alignment horizontal="left"/>
      <protection/>
    </xf>
    <xf numFmtId="49" fontId="27" fillId="0" borderId="0" xfId="87" applyNumberFormat="1" applyFont="1" applyAlignment="1">
      <alignment horizontal="center"/>
      <protection/>
    </xf>
    <xf numFmtId="0" fontId="27" fillId="0" borderId="0" xfId="87" applyFont="1" applyAlignment="1">
      <alignment horizontal="center"/>
      <protection/>
    </xf>
    <xf numFmtId="0" fontId="31" fillId="0" borderId="8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28" fillId="0" borderId="14" xfId="87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49" fontId="20" fillId="0" borderId="16" xfId="88" applyNumberFormat="1" applyFont="1" applyFill="1" applyBorder="1" applyAlignment="1">
      <alignment horizontal="center"/>
      <protection/>
    </xf>
    <xf numFmtId="0" fontId="31" fillId="0" borderId="16" xfId="0" applyFont="1" applyBorder="1" applyAlignment="1">
      <alignment horizontal="center" vertical="center"/>
    </xf>
    <xf numFmtId="0" fontId="23" fillId="0" borderId="0" xfId="0" applyFont="1" applyFill="1" applyAlignment="1">
      <alignment wrapText="1"/>
    </xf>
    <xf numFmtId="49" fontId="24" fillId="0" borderId="17" xfId="87" applyNumberFormat="1" applyFont="1" applyBorder="1" applyAlignment="1">
      <alignment horizontal="left"/>
      <protection/>
    </xf>
    <xf numFmtId="49" fontId="25" fillId="0" borderId="0" xfId="87" applyNumberFormat="1" applyFont="1" applyAlignment="1">
      <alignment vertical="center" wrapText="1"/>
      <protection/>
    </xf>
    <xf numFmtId="49" fontId="26" fillId="0" borderId="0" xfId="87" applyNumberFormat="1" applyFont="1" applyBorder="1" applyAlignment="1">
      <alignment vertical="center"/>
      <protection/>
    </xf>
    <xf numFmtId="0" fontId="31" fillId="0" borderId="18" xfId="0" applyFont="1" applyBorder="1" applyAlignment="1">
      <alignment horizontal="center" vertical="center"/>
    </xf>
    <xf numFmtId="0" fontId="20" fillId="0" borderId="16" xfId="88" applyNumberFormat="1" applyFont="1" applyFill="1" applyBorder="1" applyAlignment="1">
      <alignment horizontal="center"/>
      <protection/>
    </xf>
    <xf numFmtId="0" fontId="31" fillId="0" borderId="19" xfId="0" applyFont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/>
    </xf>
    <xf numFmtId="0" fontId="15" fillId="0" borderId="8" xfId="0" applyFont="1" applyFill="1" applyBorder="1" applyAlignment="1">
      <alignment/>
    </xf>
    <xf numFmtId="49" fontId="15" fillId="0" borderId="8" xfId="0" applyNumberFormat="1" applyFont="1" applyFill="1" applyBorder="1" applyAlignment="1">
      <alignment horizontal="center"/>
    </xf>
    <xf numFmtId="0" fontId="15" fillId="0" borderId="8" xfId="0" applyFont="1" applyFill="1" applyBorder="1" applyAlignment="1">
      <alignment horizontal="left"/>
    </xf>
    <xf numFmtId="0" fontId="20" fillId="0" borderId="8" xfId="0" applyFont="1" applyFill="1" applyBorder="1" applyAlignment="1">
      <alignment horizontal="center"/>
    </xf>
    <xf numFmtId="0" fontId="21" fillId="0" borderId="8" xfId="0" applyFont="1" applyFill="1" applyBorder="1" applyAlignment="1">
      <alignment/>
    </xf>
    <xf numFmtId="49" fontId="21" fillId="0" borderId="8" xfId="0" applyNumberFormat="1" applyFont="1" applyFill="1" applyBorder="1" applyAlignment="1">
      <alignment horizontal="center"/>
    </xf>
    <xf numFmtId="188" fontId="21" fillId="0" borderId="8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49" fontId="20" fillId="0" borderId="0" xfId="88" applyNumberFormat="1" applyFont="1" applyFill="1" applyBorder="1" applyAlignment="1">
      <alignment horizontal="center"/>
      <protection/>
    </xf>
    <xf numFmtId="0" fontId="20" fillId="0" borderId="0" xfId="88" applyNumberFormat="1" applyFont="1" applyFill="1" applyBorder="1" applyAlignment="1">
      <alignment horizontal="center"/>
      <protection/>
    </xf>
    <xf numFmtId="0" fontId="21" fillId="0" borderId="8" xfId="88" applyNumberFormat="1" applyFont="1" applyFill="1" applyBorder="1" applyAlignment="1">
      <alignment horizontal="center"/>
      <protection/>
    </xf>
    <xf numFmtId="0" fontId="23" fillId="0" borderId="0" xfId="0" applyFont="1" applyFill="1" applyAlignment="1">
      <alignment vertical="center" wrapText="1"/>
    </xf>
    <xf numFmtId="2" fontId="0" fillId="0" borderId="0" xfId="0" applyNumberFormat="1" applyBorder="1" applyAlignment="1">
      <alignment horizontal="center" vertical="center"/>
    </xf>
    <xf numFmtId="0" fontId="21" fillId="0" borderId="0" xfId="88" applyNumberFormat="1" applyFont="1" applyFill="1" applyBorder="1" applyAlignment="1">
      <alignment horizontal="center"/>
      <protection/>
    </xf>
    <xf numFmtId="0" fontId="0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2" fontId="32" fillId="0" borderId="16" xfId="0" applyNumberFormat="1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2" fontId="29" fillId="0" borderId="16" xfId="0" applyNumberFormat="1" applyFont="1" applyBorder="1" applyAlignment="1">
      <alignment horizontal="center" vertical="center"/>
    </xf>
    <xf numFmtId="2" fontId="33" fillId="0" borderId="13" xfId="0" applyNumberFormat="1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2" fontId="29" fillId="0" borderId="13" xfId="0" applyNumberFormat="1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2" fontId="33" fillId="0" borderId="16" xfId="0" applyNumberFormat="1" applyFont="1" applyBorder="1" applyAlignment="1">
      <alignment horizontal="center" vertical="center"/>
    </xf>
    <xf numFmtId="2" fontId="30" fillId="0" borderId="16" xfId="0" applyNumberFormat="1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2" fontId="30" fillId="0" borderId="13" xfId="0" applyNumberFormat="1" applyFont="1" applyBorder="1" applyAlignment="1">
      <alignment horizontal="center" vertical="center"/>
    </xf>
    <xf numFmtId="2" fontId="32" fillId="0" borderId="13" xfId="0" applyNumberFormat="1" applyFont="1" applyBorder="1" applyAlignment="1">
      <alignment horizontal="center" vertical="center"/>
    </xf>
    <xf numFmtId="0" fontId="28" fillId="0" borderId="20" xfId="87" applyFont="1" applyBorder="1" applyAlignment="1">
      <alignment horizontal="center" vertical="center" wrapText="1"/>
      <protection/>
    </xf>
    <xf numFmtId="0" fontId="31" fillId="0" borderId="16" xfId="0" applyFont="1" applyBorder="1" applyAlignment="1">
      <alignment horizontal="center" vertical="center" wrapText="1"/>
    </xf>
    <xf numFmtId="49" fontId="20" fillId="0" borderId="16" xfId="88" applyNumberFormat="1" applyFont="1" applyFill="1" applyBorder="1" applyAlignment="1">
      <alignment horizontal="center" vertical="center"/>
      <protection/>
    </xf>
    <xf numFmtId="2" fontId="21" fillId="0" borderId="8" xfId="88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86" fontId="21" fillId="0" borderId="16" xfId="88" applyNumberFormat="1" applyFont="1" applyFill="1" applyBorder="1" applyAlignment="1">
      <alignment horizontal="center"/>
      <protection/>
    </xf>
    <xf numFmtId="0" fontId="0" fillId="0" borderId="0" xfId="0" applyAlignment="1">
      <alignment horizontal="right"/>
    </xf>
    <xf numFmtId="0" fontId="2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86" fontId="21" fillId="0" borderId="0" xfId="88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49" fontId="20" fillId="0" borderId="21" xfId="88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1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72" fontId="12" fillId="0" borderId="0" xfId="0" applyNumberFormat="1" applyFont="1" applyFill="1" applyBorder="1" applyAlignment="1">
      <alignment horizontal="center"/>
    </xf>
    <xf numFmtId="0" fontId="0" fillId="0" borderId="0" xfId="87" applyFont="1" applyFill="1" applyBorder="1" applyAlignment="1">
      <alignment horizontal="center"/>
      <protection/>
    </xf>
    <xf numFmtId="1" fontId="3" fillId="0" borderId="0" xfId="0" applyNumberFormat="1" applyFont="1" applyFill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49" fontId="20" fillId="0" borderId="0" xfId="88" applyNumberFormat="1" applyFont="1" applyFill="1" applyBorder="1" applyAlignment="1">
      <alignment horizontal="center" vertical="center"/>
      <protection/>
    </xf>
    <xf numFmtId="188" fontId="21" fillId="0" borderId="0" xfId="0" applyNumberFormat="1" applyFont="1" applyFill="1" applyBorder="1" applyAlignment="1">
      <alignment horizontal="left"/>
    </xf>
    <xf numFmtId="2" fontId="30" fillId="0" borderId="0" xfId="0" applyNumberFormat="1" applyFont="1" applyBorder="1" applyAlignment="1">
      <alignment horizontal="center" vertical="center"/>
    </xf>
    <xf numFmtId="2" fontId="32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0" fillId="0" borderId="16" xfId="88" applyNumberFormat="1" applyFont="1" applyFill="1" applyBorder="1" applyAlignment="1">
      <alignment horizontal="center"/>
      <protection/>
    </xf>
    <xf numFmtId="0" fontId="0" fillId="0" borderId="16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20" fillId="0" borderId="0" xfId="88" applyNumberFormat="1" applyFont="1" applyFill="1" applyBorder="1" applyAlignment="1">
      <alignment horizontal="center"/>
      <protection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86" fontId="0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47" fontId="12" fillId="0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2" fontId="21" fillId="0" borderId="0" xfId="88" applyNumberFormat="1" applyFont="1" applyFill="1" applyBorder="1" applyAlignment="1">
      <alignment horizontal="center"/>
      <protection/>
    </xf>
    <xf numFmtId="0" fontId="32" fillId="0" borderId="0" xfId="0" applyFont="1" applyBorder="1" applyAlignment="1">
      <alignment horizontal="center" vertical="center"/>
    </xf>
    <xf numFmtId="0" fontId="27" fillId="0" borderId="21" xfId="87" applyFont="1" applyBorder="1" applyAlignment="1">
      <alignment horizontal="center"/>
      <protection/>
    </xf>
    <xf numFmtId="0" fontId="28" fillId="0" borderId="21" xfId="87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2" fontId="20" fillId="0" borderId="8" xfId="88" applyNumberFormat="1" applyFont="1" applyFill="1" applyBorder="1" applyAlignment="1">
      <alignment horizontal="center"/>
      <protection/>
    </xf>
    <xf numFmtId="0" fontId="20" fillId="0" borderId="19" xfId="0" applyFont="1" applyFill="1" applyBorder="1" applyAlignment="1">
      <alignment horizontal="center"/>
    </xf>
    <xf numFmtId="49" fontId="21" fillId="0" borderId="19" xfId="0" applyNumberFormat="1" applyFont="1" applyFill="1" applyBorder="1" applyAlignment="1">
      <alignment horizontal="center"/>
    </xf>
    <xf numFmtId="188" fontId="21" fillId="0" borderId="19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188" fontId="21" fillId="0" borderId="22" xfId="0" applyNumberFormat="1" applyFont="1" applyFill="1" applyBorder="1" applyAlignment="1">
      <alignment horizontal="left"/>
    </xf>
    <xf numFmtId="0" fontId="15" fillId="0" borderId="13" xfId="0" applyFont="1" applyFill="1" applyBorder="1" applyAlignment="1">
      <alignment/>
    </xf>
    <xf numFmtId="188" fontId="21" fillId="0" borderId="13" xfId="0" applyNumberFormat="1" applyFont="1" applyFill="1" applyBorder="1" applyAlignment="1">
      <alignment horizontal="left"/>
    </xf>
    <xf numFmtId="0" fontId="34" fillId="0" borderId="0" xfId="0" applyFont="1" applyFill="1" applyAlignment="1">
      <alignment vertical="center"/>
    </xf>
    <xf numFmtId="172" fontId="0" fillId="0" borderId="0" xfId="0" applyNumberFormat="1" applyFont="1" applyFill="1" applyAlignment="1">
      <alignment/>
    </xf>
    <xf numFmtId="0" fontId="35" fillId="0" borderId="8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77" fillId="0" borderId="0" xfId="0" applyFont="1" applyFill="1" applyAlignment="1">
      <alignment/>
    </xf>
    <xf numFmtId="172" fontId="77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6" fillId="0" borderId="0" xfId="0" applyFont="1" applyFill="1" applyAlignment="1">
      <alignment horizontal="right"/>
    </xf>
    <xf numFmtId="0" fontId="37" fillId="0" borderId="0" xfId="0" applyFont="1" applyFill="1" applyBorder="1" applyAlignment="1">
      <alignment horizontal="right"/>
    </xf>
    <xf numFmtId="47" fontId="0" fillId="0" borderId="0" xfId="0" applyNumberFormat="1" applyFont="1" applyFill="1" applyAlignment="1">
      <alignment/>
    </xf>
    <xf numFmtId="1" fontId="78" fillId="0" borderId="0" xfId="0" applyNumberFormat="1" applyFont="1" applyFill="1" applyAlignment="1">
      <alignment horizontal="center"/>
    </xf>
    <xf numFmtId="0" fontId="15" fillId="0" borderId="0" xfId="0" applyFont="1" applyAlignment="1">
      <alignment/>
    </xf>
    <xf numFmtId="49" fontId="38" fillId="0" borderId="0" xfId="87" applyNumberFormat="1" applyFont="1" applyBorder="1" applyAlignment="1">
      <alignment horizontal="left"/>
      <protection/>
    </xf>
    <xf numFmtId="0" fontId="39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1" fontId="79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vertical="center"/>
    </xf>
    <xf numFmtId="1" fontId="80" fillId="0" borderId="0" xfId="0" applyNumberFormat="1" applyFont="1" applyFill="1" applyAlignment="1">
      <alignment horizontal="center"/>
    </xf>
    <xf numFmtId="0" fontId="18" fillId="0" borderId="0" xfId="0" applyFont="1" applyAlignment="1">
      <alignment/>
    </xf>
    <xf numFmtId="0" fontId="40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21" fillId="0" borderId="19" xfId="0" applyFont="1" applyFill="1" applyBorder="1" applyAlignment="1">
      <alignment/>
    </xf>
    <xf numFmtId="2" fontId="21" fillId="0" borderId="14" xfId="88" applyNumberFormat="1" applyFont="1" applyFill="1" applyBorder="1" applyAlignment="1">
      <alignment horizontal="center"/>
      <protection/>
    </xf>
    <xf numFmtId="0" fontId="18" fillId="0" borderId="19" xfId="0" applyFont="1" applyFill="1" applyBorder="1" applyAlignment="1">
      <alignment horizontal="center"/>
    </xf>
    <xf numFmtId="0" fontId="15" fillId="0" borderId="19" xfId="0" applyFont="1" applyFill="1" applyBorder="1" applyAlignment="1">
      <alignment/>
    </xf>
    <xf numFmtId="0" fontId="15" fillId="0" borderId="19" xfId="0" applyFont="1" applyFill="1" applyBorder="1" applyAlignment="1">
      <alignment horizontal="left"/>
    </xf>
    <xf numFmtId="49" fontId="15" fillId="0" borderId="19" xfId="0" applyNumberFormat="1" applyFont="1" applyFill="1" applyBorder="1" applyAlignment="1">
      <alignment horizontal="center"/>
    </xf>
    <xf numFmtId="0" fontId="21" fillId="0" borderId="14" xfId="88" applyNumberFormat="1" applyFont="1" applyFill="1" applyBorder="1" applyAlignment="1">
      <alignment horizontal="center"/>
      <protection/>
    </xf>
    <xf numFmtId="0" fontId="23" fillId="0" borderId="0" xfId="0" applyFont="1" applyFill="1" applyAlignment="1">
      <alignment horizontal="center" vertical="center" wrapText="1"/>
    </xf>
    <xf numFmtId="49" fontId="24" fillId="0" borderId="0" xfId="87" applyNumberFormat="1" applyFont="1" applyBorder="1" applyAlignment="1">
      <alignment horizontal="left"/>
      <protection/>
    </xf>
    <xf numFmtId="49" fontId="26" fillId="0" borderId="0" xfId="87" applyNumberFormat="1" applyFont="1" applyBorder="1" applyAlignment="1">
      <alignment horizontal="center" vertical="center"/>
      <protection/>
    </xf>
    <xf numFmtId="49" fontId="25" fillId="0" borderId="0" xfId="87" applyNumberFormat="1" applyFont="1" applyAlignment="1">
      <alignment horizontal="center" vertical="center" wrapText="1"/>
      <protection/>
    </xf>
    <xf numFmtId="0" fontId="34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wrapText="1"/>
    </xf>
    <xf numFmtId="0" fontId="28" fillId="0" borderId="14" xfId="87" applyFont="1" applyBorder="1" applyAlignment="1">
      <alignment horizontal="center" vertical="center" wrapText="1"/>
      <protection/>
    </xf>
    <xf numFmtId="0" fontId="28" fillId="0" borderId="23" xfId="87" applyFont="1" applyBorder="1" applyAlignment="1">
      <alignment horizontal="center" vertical="center" wrapText="1"/>
      <protection/>
    </xf>
    <xf numFmtId="0" fontId="31" fillId="0" borderId="19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0" fillId="0" borderId="16" xfId="0" applyFont="1" applyBorder="1" applyAlignment="1" quotePrefix="1">
      <alignment horizontal="center" vertic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1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59" fillId="0" borderId="8" xfId="88" applyNumberFormat="1" applyFont="1" applyFill="1" applyBorder="1" applyAlignment="1">
      <alignment horizontal="center"/>
      <protection/>
    </xf>
    <xf numFmtId="2" fontId="0" fillId="0" borderId="16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2" fontId="59" fillId="0" borderId="13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2" fontId="59" fillId="0" borderId="16" xfId="0" applyNumberFormat="1" applyFont="1" applyFill="1" applyBorder="1" applyAlignment="1">
      <alignment horizontal="center" vertical="center"/>
    </xf>
    <xf numFmtId="2" fontId="59" fillId="0" borderId="16" xfId="0" applyNumberFormat="1" applyFont="1" applyBorder="1" applyAlignment="1">
      <alignment horizontal="center" vertical="center"/>
    </xf>
    <xf numFmtId="0" fontId="28" fillId="0" borderId="0" xfId="87" applyFont="1" applyBorder="1" applyAlignment="1">
      <alignment horizontal="center" vertical="center" wrapText="1"/>
      <protection/>
    </xf>
    <xf numFmtId="0" fontId="0" fillId="0" borderId="16" xfId="0" applyFont="1" applyFill="1" applyBorder="1" applyAlignment="1" quotePrefix="1">
      <alignment horizontal="center" vertical="center"/>
    </xf>
    <xf numFmtId="2" fontId="59" fillId="0" borderId="8" xfId="88" applyNumberFormat="1" applyFont="1" applyFill="1" applyBorder="1" applyAlignment="1">
      <alignment horizontal="center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ziesiętny [0]_PLDT" xfId="57"/>
    <cellStyle name="Dziesiętny_PLD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Followed Hyperlink" xfId="65"/>
    <cellStyle name="Good" xfId="66"/>
    <cellStyle name="Grey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iperłącze" xfId="74"/>
    <cellStyle name="Hyperlink" xfId="75"/>
    <cellStyle name="Input" xfId="76"/>
    <cellStyle name="Input [yellow]" xfId="77"/>
    <cellStyle name="Link Currency (0)" xfId="78"/>
    <cellStyle name="Link Currency (2)" xfId="79"/>
    <cellStyle name="Link Units (0)" xfId="80"/>
    <cellStyle name="Link Units (1)" xfId="81"/>
    <cellStyle name="Link Units (2)" xfId="82"/>
    <cellStyle name="Linked Cell" xfId="83"/>
    <cellStyle name="Neutral" xfId="84"/>
    <cellStyle name="Normal - Style1" xfId="85"/>
    <cellStyle name="Normal 3" xfId="86"/>
    <cellStyle name="Normal_disc" xfId="87"/>
    <cellStyle name="Normal_Starts" xfId="88"/>
    <cellStyle name="Note" xfId="89"/>
    <cellStyle name="Output" xfId="90"/>
    <cellStyle name="Percent" xfId="91"/>
    <cellStyle name="Percent [0]" xfId="92"/>
    <cellStyle name="Percent [00]" xfId="93"/>
    <cellStyle name="Percent [2]" xfId="94"/>
    <cellStyle name="PrePop Currency (0)" xfId="95"/>
    <cellStyle name="PrePop Currency (2)" xfId="96"/>
    <cellStyle name="PrePop Units (0)" xfId="97"/>
    <cellStyle name="PrePop Units (1)" xfId="98"/>
    <cellStyle name="PrePop Units (2)" xfId="99"/>
    <cellStyle name="Text Indent A" xfId="100"/>
    <cellStyle name="Text Indent B" xfId="101"/>
    <cellStyle name="Text Indent C" xfId="102"/>
    <cellStyle name="Title" xfId="103"/>
    <cellStyle name="Total" xfId="104"/>
    <cellStyle name="Walutowy [0]_PLDT" xfId="105"/>
    <cellStyle name="Walutowy_PLDT" xfId="106"/>
    <cellStyle name="Warning 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54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37">
      <selection activeCell="I23" sqref="I23"/>
    </sheetView>
  </sheetViews>
  <sheetFormatPr defaultColWidth="9.140625" defaultRowHeight="12.75"/>
  <cols>
    <col min="1" max="1" width="7.7109375" style="0" customWidth="1"/>
    <col min="2" max="2" width="27.421875" style="0" customWidth="1"/>
    <col min="3" max="3" width="10.140625" style="0" customWidth="1"/>
    <col min="4" max="4" width="23.00390625" style="0" customWidth="1"/>
    <col min="5" max="5" width="11.57421875" style="0" customWidth="1"/>
    <col min="6" max="6" width="13.57421875" style="0" customWidth="1"/>
  </cols>
  <sheetData>
    <row r="1" spans="1:6" ht="20.25" customHeight="1">
      <c r="A1" s="202" t="s">
        <v>20</v>
      </c>
      <c r="B1" s="202"/>
      <c r="C1" s="202"/>
      <c r="D1" s="202"/>
      <c r="E1" s="202"/>
      <c r="F1" s="50"/>
    </row>
    <row r="2" spans="1:6" ht="24.75" customHeight="1">
      <c r="A2" s="202"/>
      <c r="B2" s="202"/>
      <c r="C2" s="202"/>
      <c r="D2" s="202"/>
      <c r="E2" s="202"/>
      <c r="F2" s="50"/>
    </row>
    <row r="3" spans="1:6" ht="23.25">
      <c r="A3" s="38"/>
      <c r="B3" s="38"/>
      <c r="C3" s="38"/>
      <c r="D3" s="38"/>
      <c r="E3" s="38"/>
      <c r="F3" s="38"/>
    </row>
    <row r="4" spans="1:6" ht="27" customHeight="1">
      <c r="A4" s="198" t="s">
        <v>11</v>
      </c>
      <c r="B4" s="198"/>
      <c r="C4" s="200" t="s">
        <v>27</v>
      </c>
      <c r="D4" s="200"/>
      <c r="E4" s="52"/>
      <c r="F4" s="52"/>
    </row>
    <row r="5" spans="1:6" ht="18.75">
      <c r="A5" s="39" t="s">
        <v>85</v>
      </c>
      <c r="B5" s="53"/>
      <c r="C5" s="199" t="s">
        <v>13</v>
      </c>
      <c r="D5" s="199"/>
      <c r="E5" s="53"/>
      <c r="F5" s="53"/>
    </row>
    <row r="6" spans="1:6" ht="15.75">
      <c r="A6" s="51"/>
      <c r="B6" s="40"/>
      <c r="C6" s="198"/>
      <c r="D6" s="198"/>
      <c r="E6" s="39"/>
      <c r="F6" s="39"/>
    </row>
    <row r="7" spans="1:5" ht="30">
      <c r="A7" s="42" t="s">
        <v>14</v>
      </c>
      <c r="B7" s="42" t="s">
        <v>15</v>
      </c>
      <c r="C7" s="42" t="s">
        <v>16</v>
      </c>
      <c r="D7" s="42" t="s">
        <v>17</v>
      </c>
      <c r="E7" s="46" t="s">
        <v>24</v>
      </c>
    </row>
    <row r="8" spans="1:5" ht="15">
      <c r="A8" s="61">
        <v>47</v>
      </c>
      <c r="B8" s="62" t="s">
        <v>129</v>
      </c>
      <c r="C8" s="63" t="s">
        <v>8</v>
      </c>
      <c r="D8" s="64" t="s">
        <v>122</v>
      </c>
      <c r="E8" s="191">
        <v>9.99</v>
      </c>
    </row>
    <row r="9" spans="1:6" ht="15" customHeight="1">
      <c r="A9" s="61">
        <v>43</v>
      </c>
      <c r="B9" s="62" t="s">
        <v>135</v>
      </c>
      <c r="C9" s="63" t="s">
        <v>8</v>
      </c>
      <c r="D9" s="64" t="s">
        <v>5</v>
      </c>
      <c r="E9" s="70">
        <v>10.81</v>
      </c>
      <c r="F9" s="115"/>
    </row>
    <row r="10" spans="1:6" ht="15">
      <c r="A10" s="57">
        <v>33</v>
      </c>
      <c r="B10" s="62" t="s">
        <v>119</v>
      </c>
      <c r="C10" s="63" t="s">
        <v>7</v>
      </c>
      <c r="D10" s="64" t="s">
        <v>120</v>
      </c>
      <c r="E10" s="97">
        <v>11.06</v>
      </c>
      <c r="F10" s="115"/>
    </row>
    <row r="11" spans="1:6" ht="15">
      <c r="A11" s="57">
        <v>41</v>
      </c>
      <c r="B11" s="62" t="s">
        <v>148</v>
      </c>
      <c r="C11" s="63" t="s">
        <v>149</v>
      </c>
      <c r="D11" s="64" t="s">
        <v>145</v>
      </c>
      <c r="E11" s="70">
        <v>11.21</v>
      </c>
      <c r="F11" s="115"/>
    </row>
    <row r="12" spans="1:6" ht="15">
      <c r="A12" s="61">
        <v>39</v>
      </c>
      <c r="B12" s="58" t="s">
        <v>53</v>
      </c>
      <c r="C12" s="59" t="s">
        <v>58</v>
      </c>
      <c r="D12" s="58" t="s">
        <v>145</v>
      </c>
      <c r="E12" s="70">
        <v>11.23</v>
      </c>
      <c r="F12" s="115"/>
    </row>
    <row r="13" spans="1:6" ht="15" customHeight="1">
      <c r="A13" s="61">
        <v>40</v>
      </c>
      <c r="B13" s="62" t="s">
        <v>55</v>
      </c>
      <c r="C13" s="63" t="s">
        <v>147</v>
      </c>
      <c r="D13" s="64" t="s">
        <v>145</v>
      </c>
      <c r="E13" s="97">
        <v>11.3</v>
      </c>
      <c r="F13" s="115"/>
    </row>
    <row r="14" spans="1:6" ht="15">
      <c r="A14" s="61">
        <v>34</v>
      </c>
      <c r="B14" s="62" t="s">
        <v>121</v>
      </c>
      <c r="C14" s="63" t="s">
        <v>7</v>
      </c>
      <c r="D14" s="64" t="s">
        <v>120</v>
      </c>
      <c r="E14" s="70">
        <v>11.57</v>
      </c>
      <c r="F14" s="115"/>
    </row>
    <row r="15" spans="1:6" ht="15">
      <c r="A15" s="61">
        <v>35</v>
      </c>
      <c r="B15" s="62" t="s">
        <v>186</v>
      </c>
      <c r="C15" s="63" t="s">
        <v>106</v>
      </c>
      <c r="D15" s="64" t="s">
        <v>165</v>
      </c>
      <c r="E15" s="70">
        <v>11.71</v>
      </c>
      <c r="F15" s="115"/>
    </row>
    <row r="16" spans="1:6" ht="15">
      <c r="A16" s="57">
        <v>44</v>
      </c>
      <c r="B16" s="62" t="s">
        <v>66</v>
      </c>
      <c r="C16" s="63" t="s">
        <v>7</v>
      </c>
      <c r="D16" s="64" t="s">
        <v>5</v>
      </c>
      <c r="E16" s="70">
        <v>11.78</v>
      </c>
      <c r="F16" s="115"/>
    </row>
    <row r="17" spans="1:6" ht="15">
      <c r="A17" s="61">
        <v>38</v>
      </c>
      <c r="B17" s="58" t="s">
        <v>109</v>
      </c>
      <c r="C17" s="59" t="s">
        <v>110</v>
      </c>
      <c r="D17" s="58" t="s">
        <v>102</v>
      </c>
      <c r="E17" s="70">
        <v>11.82</v>
      </c>
      <c r="F17" s="115"/>
    </row>
    <row r="18" spans="1:6" ht="15" customHeight="1">
      <c r="A18" s="61">
        <v>48</v>
      </c>
      <c r="B18" s="58" t="s">
        <v>130</v>
      </c>
      <c r="C18" s="59" t="s">
        <v>7</v>
      </c>
      <c r="D18" s="58" t="s">
        <v>122</v>
      </c>
      <c r="E18" s="70">
        <v>11.9</v>
      </c>
      <c r="F18" s="115"/>
    </row>
    <row r="19" spans="1:6" ht="15" customHeight="1">
      <c r="A19" s="61">
        <v>50</v>
      </c>
      <c r="B19" s="62" t="s">
        <v>60</v>
      </c>
      <c r="C19" s="63" t="s">
        <v>7</v>
      </c>
      <c r="D19" s="64" t="s">
        <v>122</v>
      </c>
      <c r="E19" s="97">
        <v>12.04</v>
      </c>
      <c r="F19" s="115"/>
    </row>
    <row r="20" spans="1:6" ht="15">
      <c r="A20" s="57">
        <v>45</v>
      </c>
      <c r="B20" s="58" t="s">
        <v>138</v>
      </c>
      <c r="C20" s="59" t="s">
        <v>8</v>
      </c>
      <c r="D20" s="58" t="s">
        <v>5</v>
      </c>
      <c r="E20" s="70">
        <v>12.45</v>
      </c>
      <c r="F20" s="115"/>
    </row>
    <row r="21" spans="1:6" ht="15">
      <c r="A21" s="61">
        <v>42</v>
      </c>
      <c r="B21" s="62" t="s">
        <v>150</v>
      </c>
      <c r="C21" s="63" t="s">
        <v>151</v>
      </c>
      <c r="D21" s="64" t="s">
        <v>145</v>
      </c>
      <c r="E21" s="70">
        <v>12.47</v>
      </c>
      <c r="F21" s="115"/>
    </row>
    <row r="22" spans="1:6" ht="15">
      <c r="A22" s="61">
        <v>30</v>
      </c>
      <c r="B22" s="62" t="s">
        <v>72</v>
      </c>
      <c r="C22" s="63" t="s">
        <v>69</v>
      </c>
      <c r="D22" s="64" t="s">
        <v>6</v>
      </c>
      <c r="E22" s="70">
        <v>12.63</v>
      </c>
      <c r="F22" s="115"/>
    </row>
    <row r="23" spans="1:6" ht="15">
      <c r="A23" s="61">
        <v>29</v>
      </c>
      <c r="B23" s="62" t="s">
        <v>74</v>
      </c>
      <c r="C23" s="63" t="s">
        <v>70</v>
      </c>
      <c r="D23" s="64" t="s">
        <v>6</v>
      </c>
      <c r="E23" s="70">
        <v>13.48</v>
      </c>
      <c r="F23" s="115"/>
    </row>
    <row r="24" spans="1:6" ht="15" customHeight="1">
      <c r="A24" s="61">
        <v>67</v>
      </c>
      <c r="B24" s="62" t="s">
        <v>164</v>
      </c>
      <c r="C24" s="63" t="s">
        <v>180</v>
      </c>
      <c r="D24" s="64" t="s">
        <v>165</v>
      </c>
      <c r="E24" s="70" t="s">
        <v>243</v>
      </c>
      <c r="F24" s="115"/>
    </row>
    <row r="25" spans="1:6" ht="15">
      <c r="A25" s="61">
        <v>46</v>
      </c>
      <c r="B25" s="62" t="s">
        <v>128</v>
      </c>
      <c r="C25" s="63" t="s">
        <v>8</v>
      </c>
      <c r="D25" s="64" t="s">
        <v>122</v>
      </c>
      <c r="E25" s="70" t="s">
        <v>31</v>
      </c>
      <c r="F25" s="115"/>
    </row>
    <row r="29" spans="1:5" ht="24" customHeight="1">
      <c r="A29" s="202" t="s">
        <v>20</v>
      </c>
      <c r="B29" s="202"/>
      <c r="C29" s="202"/>
      <c r="D29" s="202"/>
      <c r="E29" s="202"/>
    </row>
    <row r="30" spans="1:5" ht="24.75" customHeight="1">
      <c r="A30" s="202"/>
      <c r="B30" s="202"/>
      <c r="C30" s="202"/>
      <c r="D30" s="202"/>
      <c r="E30" s="202"/>
    </row>
    <row r="31" spans="1:5" ht="23.25">
      <c r="A31" s="38"/>
      <c r="B31" s="38"/>
      <c r="C31" s="38"/>
      <c r="D31" s="38"/>
      <c r="E31" s="38"/>
    </row>
    <row r="32" spans="1:5" ht="27">
      <c r="A32" s="198" t="s">
        <v>11</v>
      </c>
      <c r="B32" s="198"/>
      <c r="C32" s="200" t="s">
        <v>27</v>
      </c>
      <c r="D32" s="200"/>
      <c r="E32" s="52"/>
    </row>
    <row r="33" spans="1:5" ht="18.75">
      <c r="A33" s="39" t="s">
        <v>85</v>
      </c>
      <c r="B33" s="53"/>
      <c r="C33" s="199" t="s">
        <v>19</v>
      </c>
      <c r="D33" s="199"/>
      <c r="E33" s="53"/>
    </row>
    <row r="34" spans="1:5" ht="15.75">
      <c r="A34" s="51"/>
      <c r="B34" s="40"/>
      <c r="C34" s="198"/>
      <c r="D34" s="198"/>
      <c r="E34" s="39"/>
    </row>
    <row r="35" spans="1:5" ht="30">
      <c r="A35" s="56" t="s">
        <v>14</v>
      </c>
      <c r="B35" s="56" t="s">
        <v>15</v>
      </c>
      <c r="C35" s="56" t="s">
        <v>16</v>
      </c>
      <c r="D35" s="56" t="s">
        <v>17</v>
      </c>
      <c r="E35" s="46" t="s">
        <v>24</v>
      </c>
    </row>
    <row r="36" spans="1:5" ht="15">
      <c r="A36" s="157">
        <v>1</v>
      </c>
      <c r="B36" s="190" t="s">
        <v>61</v>
      </c>
      <c r="C36" s="158" t="s">
        <v>8</v>
      </c>
      <c r="D36" s="159" t="s">
        <v>122</v>
      </c>
      <c r="E36" s="191">
        <v>10.68</v>
      </c>
    </row>
    <row r="37" spans="1:6" ht="15">
      <c r="A37" s="57">
        <v>15</v>
      </c>
      <c r="B37" s="58" t="s">
        <v>100</v>
      </c>
      <c r="C37" s="59" t="s">
        <v>101</v>
      </c>
      <c r="D37" s="58" t="s">
        <v>102</v>
      </c>
      <c r="E37" s="97">
        <v>10.76</v>
      </c>
      <c r="F37" s="153"/>
    </row>
    <row r="38" spans="1:6" ht="15">
      <c r="A38" s="57">
        <v>6</v>
      </c>
      <c r="B38" s="58" t="s">
        <v>127</v>
      </c>
      <c r="C38" s="59" t="s">
        <v>8</v>
      </c>
      <c r="D38" s="58" t="s">
        <v>122</v>
      </c>
      <c r="E38" s="97">
        <v>10.84</v>
      </c>
      <c r="F38" s="153"/>
    </row>
    <row r="39" spans="1:6" ht="15">
      <c r="A39" s="61">
        <v>9</v>
      </c>
      <c r="B39" s="62" t="s">
        <v>64</v>
      </c>
      <c r="C39" s="63" t="s">
        <v>7</v>
      </c>
      <c r="D39" s="64" t="s">
        <v>5</v>
      </c>
      <c r="E39" s="97">
        <v>10.85</v>
      </c>
      <c r="F39" s="153"/>
    </row>
    <row r="40" spans="1:6" ht="15">
      <c r="A40" s="61">
        <v>4</v>
      </c>
      <c r="B40" s="62" t="s">
        <v>125</v>
      </c>
      <c r="C40" s="63" t="s">
        <v>7</v>
      </c>
      <c r="D40" s="64" t="s">
        <v>122</v>
      </c>
      <c r="E40" s="97">
        <v>11.01</v>
      </c>
      <c r="F40" s="153"/>
    </row>
    <row r="41" spans="1:6" ht="15">
      <c r="A41" s="57">
        <v>23</v>
      </c>
      <c r="B41" s="190" t="s">
        <v>75</v>
      </c>
      <c r="C41" s="63" t="s">
        <v>76</v>
      </c>
      <c r="D41" s="64" t="s">
        <v>6</v>
      </c>
      <c r="E41" s="97">
        <v>11.14</v>
      </c>
      <c r="F41" s="153"/>
    </row>
    <row r="42" spans="1:6" ht="15">
      <c r="A42" s="61">
        <v>19</v>
      </c>
      <c r="B42" s="62" t="s">
        <v>99</v>
      </c>
      <c r="C42" s="63" t="s">
        <v>7</v>
      </c>
      <c r="D42" s="64" t="s">
        <v>93</v>
      </c>
      <c r="E42" s="97">
        <v>11.49</v>
      </c>
      <c r="F42" s="153"/>
    </row>
    <row r="43" spans="1:6" ht="15">
      <c r="A43" s="61">
        <v>8</v>
      </c>
      <c r="B43" s="62" t="s">
        <v>140</v>
      </c>
      <c r="C43" s="63" t="s">
        <v>8</v>
      </c>
      <c r="D43" s="64" t="s">
        <v>5</v>
      </c>
      <c r="E43" s="97">
        <v>11.65</v>
      </c>
      <c r="F43" s="153"/>
    </row>
    <row r="44" spans="1:6" ht="15">
      <c r="A44" s="61">
        <v>5</v>
      </c>
      <c r="B44" s="62" t="s">
        <v>126</v>
      </c>
      <c r="C44" s="63" t="s">
        <v>8</v>
      </c>
      <c r="D44" s="64" t="s">
        <v>122</v>
      </c>
      <c r="E44" s="97">
        <v>11.86</v>
      </c>
      <c r="F44" s="153"/>
    </row>
    <row r="45" spans="1:6" ht="15">
      <c r="A45" s="61">
        <v>21</v>
      </c>
      <c r="B45" s="62" t="s">
        <v>84</v>
      </c>
      <c r="C45" s="63" t="s">
        <v>168</v>
      </c>
      <c r="D45" s="64" t="s">
        <v>6</v>
      </c>
      <c r="E45" s="97">
        <v>11.95</v>
      </c>
      <c r="F45" s="153"/>
    </row>
    <row r="46" spans="1:6" ht="15">
      <c r="A46" s="61">
        <v>2</v>
      </c>
      <c r="B46" s="190" t="s">
        <v>123</v>
      </c>
      <c r="C46" s="63" t="s">
        <v>8</v>
      </c>
      <c r="D46" s="64" t="s">
        <v>122</v>
      </c>
      <c r="E46" s="97">
        <v>11.96</v>
      </c>
      <c r="F46" s="153"/>
    </row>
    <row r="47" spans="1:6" ht="15">
      <c r="A47" s="57">
        <v>18</v>
      </c>
      <c r="B47" s="58" t="s">
        <v>107</v>
      </c>
      <c r="C47" s="59" t="s">
        <v>108</v>
      </c>
      <c r="D47" s="58" t="s">
        <v>102</v>
      </c>
      <c r="E47" s="97">
        <v>12.02</v>
      </c>
      <c r="F47" s="153"/>
    </row>
    <row r="48" spans="1:6" ht="15">
      <c r="A48" s="61">
        <v>7</v>
      </c>
      <c r="B48" s="62" t="s">
        <v>139</v>
      </c>
      <c r="C48" s="63" t="s">
        <v>7</v>
      </c>
      <c r="D48" s="64" t="s">
        <v>5</v>
      </c>
      <c r="E48" s="97">
        <v>12.26</v>
      </c>
      <c r="F48" s="115"/>
    </row>
    <row r="49" spans="1:6" ht="15">
      <c r="A49" s="61">
        <v>24</v>
      </c>
      <c r="B49" s="62" t="s">
        <v>79</v>
      </c>
      <c r="C49" s="63" t="s">
        <v>80</v>
      </c>
      <c r="D49" s="64" t="s">
        <v>6</v>
      </c>
      <c r="E49" s="97">
        <v>12.27</v>
      </c>
      <c r="F49" s="153"/>
    </row>
    <row r="50" spans="1:6" ht="15">
      <c r="A50" s="61">
        <v>3</v>
      </c>
      <c r="B50" s="62" t="s">
        <v>124</v>
      </c>
      <c r="C50" s="63" t="s">
        <v>7</v>
      </c>
      <c r="D50" s="64" t="s">
        <v>122</v>
      </c>
      <c r="E50" s="97">
        <v>12.61</v>
      </c>
      <c r="F50" s="153"/>
    </row>
    <row r="51" spans="1:6" ht="15">
      <c r="A51" s="192">
        <v>20</v>
      </c>
      <c r="B51" s="193" t="s">
        <v>52</v>
      </c>
      <c r="C51" s="195" t="s">
        <v>8</v>
      </c>
      <c r="D51" s="193" t="s">
        <v>9</v>
      </c>
      <c r="E51" s="97">
        <v>12.61</v>
      </c>
      <c r="F51" s="153"/>
    </row>
    <row r="52" spans="1:6" ht="15">
      <c r="A52" s="61">
        <v>25</v>
      </c>
      <c r="B52" s="62" t="s">
        <v>77</v>
      </c>
      <c r="C52" s="63" t="s">
        <v>78</v>
      </c>
      <c r="D52" s="64" t="s">
        <v>6</v>
      </c>
      <c r="E52" s="97">
        <v>12.81</v>
      </c>
      <c r="F52" s="153"/>
    </row>
    <row r="53" spans="1:6" ht="15">
      <c r="A53" s="61">
        <v>27</v>
      </c>
      <c r="B53" s="62" t="s">
        <v>169</v>
      </c>
      <c r="C53" s="63" t="s">
        <v>170</v>
      </c>
      <c r="D53" s="64" t="s">
        <v>6</v>
      </c>
      <c r="E53" s="97">
        <v>13.25</v>
      </c>
      <c r="F53" s="153"/>
    </row>
    <row r="54" spans="1:6" ht="15">
      <c r="A54" s="61">
        <v>11</v>
      </c>
      <c r="B54" s="62" t="s">
        <v>166</v>
      </c>
      <c r="C54" s="63" t="s">
        <v>167</v>
      </c>
      <c r="D54" s="64" t="s">
        <v>145</v>
      </c>
      <c r="E54" s="97" t="s">
        <v>31</v>
      </c>
      <c r="F54" s="153"/>
    </row>
    <row r="55" spans="1:6" ht="15">
      <c r="A55" s="57">
        <v>16</v>
      </c>
      <c r="B55" s="58" t="s">
        <v>104</v>
      </c>
      <c r="C55" s="59" t="s">
        <v>105</v>
      </c>
      <c r="D55" s="58" t="s">
        <v>102</v>
      </c>
      <c r="E55" s="97" t="s">
        <v>31</v>
      </c>
      <c r="F55" s="153"/>
    </row>
    <row r="56" spans="1:5" ht="15">
      <c r="A56" s="33"/>
      <c r="B56" s="36"/>
      <c r="C56" s="35"/>
      <c r="D56" s="34"/>
      <c r="E56" s="149"/>
    </row>
  </sheetData>
  <sheetProtection/>
  <mergeCells count="10">
    <mergeCell ref="C33:D33"/>
    <mergeCell ref="C34:D34"/>
    <mergeCell ref="A4:B4"/>
    <mergeCell ref="C6:D6"/>
    <mergeCell ref="A1:E2"/>
    <mergeCell ref="C5:D5"/>
    <mergeCell ref="C4:D4"/>
    <mergeCell ref="A29:E30"/>
    <mergeCell ref="A32:B32"/>
    <mergeCell ref="C32:D32"/>
  </mergeCells>
  <printOptions/>
  <pageMargins left="0.4724409448818898" right="0.35433070866141736" top="0.1968503937007874" bottom="0.1968503937007874" header="0.1968503937007874" footer="0.1968503937007874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9">
      <selection activeCell="D69" sqref="D69"/>
    </sheetView>
  </sheetViews>
  <sheetFormatPr defaultColWidth="9.140625" defaultRowHeight="12.75"/>
  <cols>
    <col min="1" max="1" width="7.7109375" style="0" customWidth="1"/>
    <col min="2" max="2" width="26.00390625" style="0" customWidth="1"/>
    <col min="3" max="3" width="10.140625" style="0" customWidth="1"/>
    <col min="4" max="4" width="23.00390625" style="0" customWidth="1"/>
    <col min="5" max="5" width="11.57421875" style="0" customWidth="1"/>
  </cols>
  <sheetData>
    <row r="1" spans="1:7" ht="23.25" customHeight="1">
      <c r="A1" s="202" t="s">
        <v>20</v>
      </c>
      <c r="B1" s="202"/>
      <c r="C1" s="202"/>
      <c r="D1" s="202"/>
      <c r="E1" s="202"/>
      <c r="F1" s="50"/>
      <c r="G1" s="50"/>
    </row>
    <row r="2" spans="1:7" ht="23.25">
      <c r="A2" s="202"/>
      <c r="B2" s="202"/>
      <c r="C2" s="202"/>
      <c r="D2" s="202"/>
      <c r="E2" s="202"/>
      <c r="F2" s="50"/>
      <c r="G2" s="50"/>
    </row>
    <row r="3" spans="1:7" ht="23.25">
      <c r="A3" s="38"/>
      <c r="B3" s="38"/>
      <c r="C3" s="38"/>
      <c r="D3" s="38"/>
      <c r="E3" s="38"/>
      <c r="F3" s="38"/>
      <c r="G3" s="38"/>
    </row>
    <row r="4" spans="1:7" ht="27" customHeight="1">
      <c r="A4" s="198" t="s">
        <v>11</v>
      </c>
      <c r="B4" s="198"/>
      <c r="C4" s="200" t="s">
        <v>26</v>
      </c>
      <c r="D4" s="200"/>
      <c r="E4" s="52"/>
      <c r="F4" s="52"/>
      <c r="G4" s="52"/>
    </row>
    <row r="5" spans="1:7" ht="18.75">
      <c r="A5" s="39" t="s">
        <v>85</v>
      </c>
      <c r="B5" s="53"/>
      <c r="C5" s="199" t="s">
        <v>13</v>
      </c>
      <c r="D5" s="199"/>
      <c r="E5" s="53"/>
      <c r="F5" s="53"/>
      <c r="G5" s="53"/>
    </row>
    <row r="6" spans="1:7" ht="15.75">
      <c r="A6" s="51"/>
      <c r="B6" s="40"/>
      <c r="C6" s="198"/>
      <c r="D6" s="198"/>
      <c r="E6" s="39"/>
      <c r="F6" s="39"/>
      <c r="G6" s="39"/>
    </row>
    <row r="7" spans="1:5" ht="30">
      <c r="A7" s="42" t="s">
        <v>14</v>
      </c>
      <c r="B7" s="42" t="s">
        <v>15</v>
      </c>
      <c r="C7" s="42" t="s">
        <v>16</v>
      </c>
      <c r="D7" s="42" t="s">
        <v>17</v>
      </c>
      <c r="E7" s="46" t="s">
        <v>24</v>
      </c>
    </row>
    <row r="8" spans="1:5" ht="15">
      <c r="A8" s="61">
        <v>34</v>
      </c>
      <c r="B8" s="62" t="s">
        <v>121</v>
      </c>
      <c r="C8" s="63" t="s">
        <v>7</v>
      </c>
      <c r="D8" s="64" t="s">
        <v>120</v>
      </c>
      <c r="E8" s="100">
        <v>0.0013708333333333333</v>
      </c>
    </row>
    <row r="9" spans="1:5" ht="15">
      <c r="A9" s="61">
        <v>33</v>
      </c>
      <c r="B9" s="62" t="s">
        <v>119</v>
      </c>
      <c r="C9" s="63" t="s">
        <v>7</v>
      </c>
      <c r="D9" s="64" t="s">
        <v>120</v>
      </c>
      <c r="E9" s="100">
        <v>0.0013782407407407406</v>
      </c>
    </row>
    <row r="10" spans="1:5" ht="15">
      <c r="A10" s="57">
        <v>48</v>
      </c>
      <c r="B10" s="58" t="s">
        <v>130</v>
      </c>
      <c r="C10" s="59" t="s">
        <v>7</v>
      </c>
      <c r="D10" s="58" t="s">
        <v>122</v>
      </c>
      <c r="E10" s="100">
        <v>0.0013810185185185184</v>
      </c>
    </row>
    <row r="11" spans="1:5" ht="15">
      <c r="A11" s="61">
        <v>29</v>
      </c>
      <c r="B11" s="62" t="s">
        <v>74</v>
      </c>
      <c r="C11" s="63" t="s">
        <v>70</v>
      </c>
      <c r="D11" s="64" t="s">
        <v>6</v>
      </c>
      <c r="E11" s="100">
        <v>0.0013856481481481482</v>
      </c>
    </row>
    <row r="12" spans="1:5" ht="15">
      <c r="A12" s="57">
        <v>38</v>
      </c>
      <c r="B12" s="58" t="s">
        <v>109</v>
      </c>
      <c r="C12" s="59" t="s">
        <v>110</v>
      </c>
      <c r="D12" s="58" t="s">
        <v>102</v>
      </c>
      <c r="E12" s="100">
        <v>0.0013895833333333332</v>
      </c>
    </row>
    <row r="13" spans="1:5" ht="15">
      <c r="A13" s="61">
        <v>47</v>
      </c>
      <c r="B13" s="62" t="s">
        <v>129</v>
      </c>
      <c r="C13" s="63" t="s">
        <v>8</v>
      </c>
      <c r="D13" s="64" t="s">
        <v>122</v>
      </c>
      <c r="E13" s="100">
        <v>0.0014059027777777778</v>
      </c>
    </row>
    <row r="14" spans="1:5" ht="15">
      <c r="A14" s="61">
        <v>43</v>
      </c>
      <c r="B14" s="62" t="s">
        <v>135</v>
      </c>
      <c r="C14" s="63" t="s">
        <v>8</v>
      </c>
      <c r="D14" s="64" t="s">
        <v>5</v>
      </c>
      <c r="E14" s="100">
        <v>0.0014140046296296294</v>
      </c>
    </row>
    <row r="15" spans="1:5" ht="15">
      <c r="A15" s="61">
        <v>44</v>
      </c>
      <c r="B15" s="62" t="s">
        <v>66</v>
      </c>
      <c r="C15" s="63" t="s">
        <v>7</v>
      </c>
      <c r="D15" s="64" t="s">
        <v>5</v>
      </c>
      <c r="E15" s="100">
        <v>0.0014144675925925928</v>
      </c>
    </row>
    <row r="16" spans="1:5" ht="15">
      <c r="A16" s="61">
        <v>50</v>
      </c>
      <c r="B16" s="62" t="s">
        <v>60</v>
      </c>
      <c r="C16" s="63" t="s">
        <v>7</v>
      </c>
      <c r="D16" s="64" t="s">
        <v>122</v>
      </c>
      <c r="E16" s="100">
        <v>0.0014216435185185185</v>
      </c>
    </row>
    <row r="17" spans="1:5" ht="15">
      <c r="A17" s="61">
        <v>42</v>
      </c>
      <c r="B17" s="62" t="s">
        <v>150</v>
      </c>
      <c r="C17" s="63" t="s">
        <v>151</v>
      </c>
      <c r="D17" s="64" t="s">
        <v>145</v>
      </c>
      <c r="E17" s="100">
        <v>0.0014310185185185183</v>
      </c>
    </row>
    <row r="18" spans="1:5" ht="15">
      <c r="A18" s="61">
        <v>41</v>
      </c>
      <c r="B18" s="62" t="s">
        <v>148</v>
      </c>
      <c r="C18" s="63" t="s">
        <v>149</v>
      </c>
      <c r="D18" s="64" t="s">
        <v>145</v>
      </c>
      <c r="E18" s="100">
        <v>0.0014706018518518516</v>
      </c>
    </row>
    <row r="19" spans="1:5" ht="15">
      <c r="A19" s="61">
        <v>40</v>
      </c>
      <c r="B19" s="62" t="s">
        <v>55</v>
      </c>
      <c r="C19" s="63" t="s">
        <v>147</v>
      </c>
      <c r="D19" s="64" t="s">
        <v>145</v>
      </c>
      <c r="E19" s="100">
        <v>0.0014775462962962965</v>
      </c>
    </row>
    <row r="20" spans="1:5" ht="15">
      <c r="A20" s="57">
        <v>39</v>
      </c>
      <c r="B20" s="58" t="s">
        <v>53</v>
      </c>
      <c r="C20" s="59" t="s">
        <v>58</v>
      </c>
      <c r="D20" s="58" t="s">
        <v>145</v>
      </c>
      <c r="E20" s="100">
        <v>0.0015537037037037038</v>
      </c>
    </row>
    <row r="21" spans="1:5" ht="15">
      <c r="A21" s="57">
        <v>45</v>
      </c>
      <c r="B21" s="58" t="s">
        <v>138</v>
      </c>
      <c r="C21" s="59" t="s">
        <v>8</v>
      </c>
      <c r="D21" s="58" t="s">
        <v>5</v>
      </c>
      <c r="E21" s="100">
        <v>0.001597800925925926</v>
      </c>
    </row>
    <row r="22" spans="1:5" ht="15">
      <c r="A22" s="61">
        <v>35</v>
      </c>
      <c r="B22" s="62" t="s">
        <v>186</v>
      </c>
      <c r="C22" s="63" t="s">
        <v>106</v>
      </c>
      <c r="D22" s="64" t="s">
        <v>165</v>
      </c>
      <c r="E22" s="100">
        <v>0.0016409722222222223</v>
      </c>
    </row>
    <row r="23" spans="1:5" ht="15">
      <c r="A23" s="61">
        <v>30</v>
      </c>
      <c r="B23" s="62" t="s">
        <v>72</v>
      </c>
      <c r="C23" s="63" t="s">
        <v>69</v>
      </c>
      <c r="D23" s="64" t="s">
        <v>6</v>
      </c>
      <c r="E23" s="100">
        <v>0.001684375</v>
      </c>
    </row>
    <row r="24" spans="1:5" ht="15">
      <c r="A24" s="61">
        <v>67</v>
      </c>
      <c r="B24" s="62" t="s">
        <v>164</v>
      </c>
      <c r="C24" s="63" t="s">
        <v>180</v>
      </c>
      <c r="D24" s="64" t="s">
        <v>165</v>
      </c>
      <c r="E24" s="100">
        <v>0.0018903935185185185</v>
      </c>
    </row>
    <row r="25" spans="1:5" ht="15">
      <c r="A25" s="61">
        <v>46</v>
      </c>
      <c r="B25" s="62" t="s">
        <v>128</v>
      </c>
      <c r="C25" s="63" t="s">
        <v>8</v>
      </c>
      <c r="D25" s="64" t="s">
        <v>122</v>
      </c>
      <c r="E25" s="100" t="s">
        <v>31</v>
      </c>
    </row>
    <row r="26" spans="1:5" ht="15">
      <c r="A26" s="33"/>
      <c r="B26" s="34"/>
      <c r="C26" s="35"/>
      <c r="D26" s="32"/>
      <c r="E26" s="111"/>
    </row>
    <row r="32" spans="1:5" ht="19.5" customHeight="1">
      <c r="A32" s="202" t="s">
        <v>20</v>
      </c>
      <c r="B32" s="202"/>
      <c r="C32" s="202"/>
      <c r="D32" s="202"/>
      <c r="E32" s="202"/>
    </row>
    <row r="33" spans="1:5" ht="24" customHeight="1">
      <c r="A33" s="202"/>
      <c r="B33" s="202"/>
      <c r="C33" s="202"/>
      <c r="D33" s="202"/>
      <c r="E33" s="202"/>
    </row>
    <row r="34" spans="1:5" ht="23.25">
      <c r="A34" s="38"/>
      <c r="B34" s="38"/>
      <c r="C34" s="38"/>
      <c r="D34" s="38"/>
      <c r="E34" s="38"/>
    </row>
    <row r="35" spans="1:5" ht="27">
      <c r="A35" s="198" t="s">
        <v>11</v>
      </c>
      <c r="B35" s="198"/>
      <c r="C35" s="200" t="s">
        <v>26</v>
      </c>
      <c r="D35" s="200"/>
      <c r="E35" s="52"/>
    </row>
    <row r="36" spans="1:5" ht="18.75">
      <c r="A36" s="39" t="s">
        <v>85</v>
      </c>
      <c r="B36" s="53"/>
      <c r="C36" s="199" t="s">
        <v>19</v>
      </c>
      <c r="D36" s="199"/>
      <c r="E36" s="53"/>
    </row>
    <row r="37" spans="1:5" ht="15.75">
      <c r="A37" s="51"/>
      <c r="B37" s="40"/>
      <c r="C37" s="198"/>
      <c r="D37" s="198"/>
      <c r="E37" s="39"/>
    </row>
    <row r="38" spans="1:5" ht="30">
      <c r="A38" s="42" t="s">
        <v>14</v>
      </c>
      <c r="B38" s="42" t="s">
        <v>15</v>
      </c>
      <c r="C38" s="42" t="s">
        <v>16</v>
      </c>
      <c r="D38" s="42" t="s">
        <v>17</v>
      </c>
      <c r="E38" s="46" t="s">
        <v>24</v>
      </c>
    </row>
    <row r="39" spans="1:5" ht="15">
      <c r="A39" s="61">
        <v>2</v>
      </c>
      <c r="B39" s="62" t="s">
        <v>123</v>
      </c>
      <c r="C39" s="63" t="s">
        <v>8</v>
      </c>
      <c r="D39" s="64" t="s">
        <v>122</v>
      </c>
      <c r="E39" s="100">
        <v>0.0013444444444444443</v>
      </c>
    </row>
    <row r="40" spans="1:5" ht="15">
      <c r="A40" s="61">
        <v>1</v>
      </c>
      <c r="B40" s="62" t="s">
        <v>61</v>
      </c>
      <c r="C40" s="63" t="s">
        <v>8</v>
      </c>
      <c r="D40" s="64" t="s">
        <v>122</v>
      </c>
      <c r="E40" s="100">
        <v>0.0013819444444444443</v>
      </c>
    </row>
    <row r="41" spans="1:5" ht="15">
      <c r="A41" s="57">
        <v>15</v>
      </c>
      <c r="B41" s="58" t="s">
        <v>100</v>
      </c>
      <c r="C41" s="59" t="s">
        <v>101</v>
      </c>
      <c r="D41" s="58" t="s">
        <v>102</v>
      </c>
      <c r="E41" s="100">
        <v>0.0013917824074074076</v>
      </c>
    </row>
    <row r="42" spans="1:5" ht="15">
      <c r="A42" s="61">
        <v>24</v>
      </c>
      <c r="B42" s="62" t="s">
        <v>79</v>
      </c>
      <c r="C42" s="63" t="s">
        <v>80</v>
      </c>
      <c r="D42" s="64" t="s">
        <v>6</v>
      </c>
      <c r="E42" s="100">
        <v>0.0013979166666666664</v>
      </c>
    </row>
    <row r="43" spans="1:5" ht="15">
      <c r="A43" s="61">
        <v>4</v>
      </c>
      <c r="B43" s="62" t="s">
        <v>125</v>
      </c>
      <c r="C43" s="63" t="s">
        <v>7</v>
      </c>
      <c r="D43" s="64" t="s">
        <v>122</v>
      </c>
      <c r="E43" s="100">
        <v>0.0013996527777777777</v>
      </c>
    </row>
    <row r="44" spans="1:5" ht="15">
      <c r="A44" s="61">
        <v>9</v>
      </c>
      <c r="B44" s="62" t="s">
        <v>64</v>
      </c>
      <c r="C44" s="63" t="s">
        <v>7</v>
      </c>
      <c r="D44" s="64" t="s">
        <v>5</v>
      </c>
      <c r="E44" s="100">
        <v>0.0014038194444444445</v>
      </c>
    </row>
    <row r="45" spans="1:5" ht="15">
      <c r="A45" s="57">
        <v>23</v>
      </c>
      <c r="B45" s="62" t="s">
        <v>75</v>
      </c>
      <c r="C45" s="63" t="s">
        <v>76</v>
      </c>
      <c r="D45" s="64" t="s">
        <v>6</v>
      </c>
      <c r="E45" s="100">
        <v>0.0014574074074074073</v>
      </c>
    </row>
    <row r="46" spans="1:5" ht="15">
      <c r="A46" s="61">
        <v>8</v>
      </c>
      <c r="B46" s="62" t="s">
        <v>140</v>
      </c>
      <c r="C46" s="63" t="s">
        <v>8</v>
      </c>
      <c r="D46" s="64" t="s">
        <v>5</v>
      </c>
      <c r="E46" s="100">
        <v>0.0014710648148148148</v>
      </c>
    </row>
    <row r="47" spans="1:5" ht="15">
      <c r="A47" s="61">
        <v>19</v>
      </c>
      <c r="B47" s="62" t="s">
        <v>99</v>
      </c>
      <c r="C47" s="63" t="s">
        <v>7</v>
      </c>
      <c r="D47" s="64" t="s">
        <v>93</v>
      </c>
      <c r="E47" s="100">
        <v>0.0014730324074074075</v>
      </c>
    </row>
    <row r="48" spans="1:5" ht="15">
      <c r="A48" s="61">
        <v>5</v>
      </c>
      <c r="B48" s="62" t="s">
        <v>126</v>
      </c>
      <c r="C48" s="63" t="s">
        <v>8</v>
      </c>
      <c r="D48" s="64" t="s">
        <v>122</v>
      </c>
      <c r="E48" s="100">
        <v>0.0014734953703703705</v>
      </c>
    </row>
    <row r="49" spans="1:5" ht="15">
      <c r="A49" s="57">
        <v>20</v>
      </c>
      <c r="B49" s="58" t="s">
        <v>52</v>
      </c>
      <c r="C49" s="59" t="s">
        <v>8</v>
      </c>
      <c r="D49" s="58" t="s">
        <v>9</v>
      </c>
      <c r="E49" s="100">
        <v>0.0014751157407407406</v>
      </c>
    </row>
    <row r="50" spans="1:5" ht="15">
      <c r="A50" s="61">
        <v>25</v>
      </c>
      <c r="B50" s="62" t="s">
        <v>77</v>
      </c>
      <c r="C50" s="63" t="s">
        <v>78</v>
      </c>
      <c r="D50" s="64" t="s">
        <v>6</v>
      </c>
      <c r="E50" s="100">
        <v>0.0014886574074074075</v>
      </c>
    </row>
    <row r="51" spans="1:5" ht="15">
      <c r="A51" s="57">
        <v>6</v>
      </c>
      <c r="B51" s="58" t="s">
        <v>127</v>
      </c>
      <c r="C51" s="59" t="s">
        <v>8</v>
      </c>
      <c r="D51" s="58" t="s">
        <v>122</v>
      </c>
      <c r="E51" s="100">
        <v>0.0015028935185185186</v>
      </c>
    </row>
    <row r="52" spans="1:5" ht="15">
      <c r="A52" s="57">
        <v>18</v>
      </c>
      <c r="B52" s="58" t="s">
        <v>107</v>
      </c>
      <c r="C52" s="59" t="s">
        <v>108</v>
      </c>
      <c r="D52" s="58" t="s">
        <v>102</v>
      </c>
      <c r="E52" s="100">
        <v>0.0015208333333333332</v>
      </c>
    </row>
    <row r="53" spans="1:5" ht="15">
      <c r="A53" s="61">
        <v>7</v>
      </c>
      <c r="B53" s="62" t="s">
        <v>139</v>
      </c>
      <c r="C53" s="63" t="s">
        <v>7</v>
      </c>
      <c r="D53" s="64" t="s">
        <v>5</v>
      </c>
      <c r="E53" s="100">
        <v>0.0015479166666666668</v>
      </c>
    </row>
    <row r="54" spans="1:5" ht="15">
      <c r="A54" s="61">
        <v>21</v>
      </c>
      <c r="B54" s="62" t="s">
        <v>84</v>
      </c>
      <c r="C54" s="63" t="s">
        <v>168</v>
      </c>
      <c r="D54" s="64" t="s">
        <v>6</v>
      </c>
      <c r="E54" s="100">
        <v>0.0015609953703703704</v>
      </c>
    </row>
    <row r="55" spans="1:5" ht="15">
      <c r="A55" s="61">
        <v>3</v>
      </c>
      <c r="B55" s="62" t="s">
        <v>124</v>
      </c>
      <c r="C55" s="63" t="s">
        <v>7</v>
      </c>
      <c r="D55" s="64" t="s">
        <v>122</v>
      </c>
      <c r="E55" s="100">
        <v>0.0015980324074074074</v>
      </c>
    </row>
    <row r="56" spans="1:5" ht="15">
      <c r="A56" s="61">
        <v>11</v>
      </c>
      <c r="B56" s="62" t="s">
        <v>166</v>
      </c>
      <c r="C56" s="63" t="s">
        <v>167</v>
      </c>
      <c r="D56" s="64" t="s">
        <v>145</v>
      </c>
      <c r="E56" s="100">
        <v>0.0016376157407407407</v>
      </c>
    </row>
    <row r="57" spans="1:5" ht="15">
      <c r="A57" s="61">
        <v>27</v>
      </c>
      <c r="B57" s="62" t="s">
        <v>169</v>
      </c>
      <c r="C57" s="63" t="s">
        <v>170</v>
      </c>
      <c r="D57" s="64" t="s">
        <v>6</v>
      </c>
      <c r="E57" s="100">
        <v>0.0018421296296296295</v>
      </c>
    </row>
    <row r="58" spans="1:5" ht="15">
      <c r="A58" s="57">
        <v>16</v>
      </c>
      <c r="B58" s="58" t="s">
        <v>104</v>
      </c>
      <c r="C58" s="59" t="s">
        <v>105</v>
      </c>
      <c r="D58" s="58" t="s">
        <v>102</v>
      </c>
      <c r="E58" s="100" t="s">
        <v>31</v>
      </c>
    </row>
    <row r="59" spans="1:5" ht="15">
      <c r="A59" s="33"/>
      <c r="B59" s="34"/>
      <c r="C59" s="35"/>
      <c r="D59" s="34"/>
      <c r="E59" s="111"/>
    </row>
    <row r="60" spans="1:5" ht="15">
      <c r="A60" s="29"/>
      <c r="B60" s="30"/>
      <c r="C60" s="31"/>
      <c r="D60" s="126"/>
      <c r="E60" s="111"/>
    </row>
    <row r="61" spans="1:5" ht="15">
      <c r="A61" s="29"/>
      <c r="B61" s="30"/>
      <c r="C61" s="31"/>
      <c r="D61" s="32"/>
      <c r="E61" s="111"/>
    </row>
  </sheetData>
  <sheetProtection/>
  <mergeCells count="10">
    <mergeCell ref="C36:D36"/>
    <mergeCell ref="C37:D37"/>
    <mergeCell ref="C5:D5"/>
    <mergeCell ref="C6:D6"/>
    <mergeCell ref="A1:E2"/>
    <mergeCell ref="A4:B4"/>
    <mergeCell ref="C4:D4"/>
    <mergeCell ref="A32:E33"/>
    <mergeCell ref="A35:B35"/>
    <mergeCell ref="C35:D35"/>
  </mergeCells>
  <printOptions/>
  <pageMargins left="0.3937007874015748" right="0.7086614173228347" top="0.6299212598425197" bottom="0.1968503937007874" header="0.1968503937007874" footer="0.196850393700787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25">
      <selection activeCell="G33" sqref="G33"/>
    </sheetView>
  </sheetViews>
  <sheetFormatPr defaultColWidth="9.140625" defaultRowHeight="12.75"/>
  <cols>
    <col min="1" max="1" width="7.7109375" style="0" customWidth="1"/>
    <col min="2" max="2" width="27.00390625" style="0" customWidth="1"/>
    <col min="3" max="3" width="10.140625" style="0" customWidth="1"/>
    <col min="4" max="4" width="26.57421875" style="0" customWidth="1"/>
    <col min="5" max="5" width="11.57421875" style="0" customWidth="1"/>
    <col min="6" max="6" width="13.7109375" style="0" customWidth="1"/>
  </cols>
  <sheetData>
    <row r="1" spans="1:6" ht="23.25" customHeight="1">
      <c r="A1" s="202" t="s">
        <v>28</v>
      </c>
      <c r="B1" s="202"/>
      <c r="C1" s="202"/>
      <c r="D1" s="202"/>
      <c r="E1" s="202"/>
      <c r="F1" s="50"/>
    </row>
    <row r="2" spans="1:6" ht="23.25">
      <c r="A2" s="202"/>
      <c r="B2" s="202"/>
      <c r="C2" s="202"/>
      <c r="D2" s="202"/>
      <c r="E2" s="202"/>
      <c r="F2" s="50"/>
    </row>
    <row r="3" spans="1:6" ht="23.25">
      <c r="A3" s="38"/>
      <c r="B3" s="38"/>
      <c r="C3" s="38"/>
      <c r="D3" s="38"/>
      <c r="E3" s="38"/>
      <c r="F3" s="38"/>
    </row>
    <row r="4" spans="1:6" ht="27" customHeight="1">
      <c r="A4" s="198" t="s">
        <v>11</v>
      </c>
      <c r="B4" s="198"/>
      <c r="C4" s="200" t="s">
        <v>25</v>
      </c>
      <c r="D4" s="200"/>
      <c r="E4" s="52"/>
      <c r="F4" s="52"/>
    </row>
    <row r="5" spans="1:6" ht="18.75">
      <c r="A5" s="39" t="s">
        <v>85</v>
      </c>
      <c r="B5" s="53"/>
      <c r="C5" s="199" t="s">
        <v>13</v>
      </c>
      <c r="D5" s="199"/>
      <c r="E5" s="53"/>
      <c r="F5" s="53"/>
    </row>
    <row r="6" spans="1:6" ht="15.75">
      <c r="A6" s="51"/>
      <c r="B6" s="40"/>
      <c r="C6" s="198"/>
      <c r="D6" s="198"/>
      <c r="E6" s="39"/>
      <c r="F6" s="39"/>
    </row>
    <row r="7" spans="1:5" ht="30">
      <c r="A7" s="56" t="s">
        <v>14</v>
      </c>
      <c r="B7" s="56" t="s">
        <v>15</v>
      </c>
      <c r="C7" s="56" t="s">
        <v>16</v>
      </c>
      <c r="D7" s="56" t="s">
        <v>17</v>
      </c>
      <c r="E7" s="46" t="s">
        <v>24</v>
      </c>
    </row>
    <row r="8" spans="1:5" ht="15">
      <c r="A8" s="157">
        <v>57</v>
      </c>
      <c r="B8" s="190" t="s">
        <v>91</v>
      </c>
      <c r="C8" s="158" t="s">
        <v>56</v>
      </c>
      <c r="D8" s="159" t="s">
        <v>90</v>
      </c>
      <c r="E8" s="191">
        <v>8.99</v>
      </c>
    </row>
    <row r="9" spans="1:6" ht="15" customHeight="1">
      <c r="A9" s="61">
        <v>56</v>
      </c>
      <c r="B9" s="62" t="s">
        <v>89</v>
      </c>
      <c r="C9" s="63" t="s">
        <v>57</v>
      </c>
      <c r="D9" s="64" t="s">
        <v>90</v>
      </c>
      <c r="E9" s="97">
        <v>9</v>
      </c>
      <c r="F9" s="118"/>
    </row>
    <row r="10" spans="1:6" ht="15" customHeight="1">
      <c r="A10" s="61">
        <v>73</v>
      </c>
      <c r="B10" s="62" t="s">
        <v>73</v>
      </c>
      <c r="C10" s="63" t="s">
        <v>10</v>
      </c>
      <c r="D10" s="64" t="s">
        <v>6</v>
      </c>
      <c r="E10" s="97">
        <v>9.3</v>
      </c>
      <c r="F10" s="118"/>
    </row>
    <row r="11" spans="1:6" ht="15">
      <c r="A11" s="61">
        <v>71</v>
      </c>
      <c r="B11" s="62" t="s">
        <v>177</v>
      </c>
      <c r="C11" s="63" t="s">
        <v>71</v>
      </c>
      <c r="D11" s="64" t="s">
        <v>6</v>
      </c>
      <c r="E11" s="97">
        <v>9.45</v>
      </c>
      <c r="F11" s="118"/>
    </row>
    <row r="12" spans="1:6" ht="15">
      <c r="A12" s="61">
        <v>60</v>
      </c>
      <c r="B12" s="62" t="s">
        <v>152</v>
      </c>
      <c r="C12" s="63" t="s">
        <v>153</v>
      </c>
      <c r="D12" s="64" t="s">
        <v>145</v>
      </c>
      <c r="E12" s="97">
        <v>9.55</v>
      </c>
      <c r="F12" s="118"/>
    </row>
    <row r="13" spans="1:6" ht="15">
      <c r="A13" s="61">
        <v>70</v>
      </c>
      <c r="B13" s="190" t="s">
        <v>51</v>
      </c>
      <c r="C13" s="63" t="s">
        <v>10</v>
      </c>
      <c r="D13" s="64" t="s">
        <v>9</v>
      </c>
      <c r="E13" s="97">
        <v>9.58</v>
      </c>
      <c r="F13" s="118"/>
    </row>
    <row r="14" spans="1:6" ht="15">
      <c r="A14" s="61">
        <v>54</v>
      </c>
      <c r="B14" s="62" t="s">
        <v>47</v>
      </c>
      <c r="C14" s="63" t="s">
        <v>48</v>
      </c>
      <c r="D14" s="64" t="s">
        <v>86</v>
      </c>
      <c r="E14" s="97">
        <v>9.61</v>
      </c>
      <c r="F14" s="118"/>
    </row>
    <row r="15" spans="1:6" ht="15">
      <c r="A15" s="61">
        <v>51</v>
      </c>
      <c r="B15" s="62" t="s">
        <v>131</v>
      </c>
      <c r="C15" s="63" t="s">
        <v>10</v>
      </c>
      <c r="D15" s="64" t="s">
        <v>122</v>
      </c>
      <c r="E15" s="97">
        <v>9.65</v>
      </c>
      <c r="F15" s="118"/>
    </row>
    <row r="16" spans="1:6" ht="15">
      <c r="A16" s="61">
        <v>59</v>
      </c>
      <c r="B16" s="62" t="s">
        <v>142</v>
      </c>
      <c r="C16" s="63" t="s">
        <v>10</v>
      </c>
      <c r="D16" s="64" t="s">
        <v>5</v>
      </c>
      <c r="E16" s="97">
        <v>9.68</v>
      </c>
      <c r="F16" s="118"/>
    </row>
    <row r="17" spans="1:6" ht="15" customHeight="1">
      <c r="A17" s="61">
        <v>63</v>
      </c>
      <c r="B17" s="62" t="s">
        <v>159</v>
      </c>
      <c r="C17" s="63" t="s">
        <v>160</v>
      </c>
      <c r="D17" s="64" t="s">
        <v>145</v>
      </c>
      <c r="E17" s="97">
        <v>9.75</v>
      </c>
      <c r="F17" s="118"/>
    </row>
    <row r="18" spans="1:6" ht="15" customHeight="1">
      <c r="A18" s="61">
        <v>65</v>
      </c>
      <c r="B18" s="190" t="s">
        <v>54</v>
      </c>
      <c r="C18" s="63" t="s">
        <v>161</v>
      </c>
      <c r="D18" s="64" t="s">
        <v>145</v>
      </c>
      <c r="E18" s="97">
        <v>9.79</v>
      </c>
      <c r="F18" s="118"/>
    </row>
    <row r="19" spans="1:6" ht="15">
      <c r="A19" s="57">
        <v>66</v>
      </c>
      <c r="B19" s="58" t="s">
        <v>162</v>
      </c>
      <c r="C19" s="59" t="s">
        <v>163</v>
      </c>
      <c r="D19" s="64" t="s">
        <v>145</v>
      </c>
      <c r="E19" s="97">
        <v>9.93</v>
      </c>
      <c r="F19" s="118"/>
    </row>
    <row r="20" spans="1:6" ht="15">
      <c r="A20" s="61">
        <v>52</v>
      </c>
      <c r="B20" s="62" t="s">
        <v>132</v>
      </c>
      <c r="C20" s="63" t="s">
        <v>10</v>
      </c>
      <c r="D20" s="64" t="s">
        <v>122</v>
      </c>
      <c r="E20" s="97">
        <v>9.95</v>
      </c>
      <c r="F20" s="118"/>
    </row>
    <row r="21" spans="1:6" ht="15">
      <c r="A21" s="57">
        <v>69</v>
      </c>
      <c r="B21" s="58" t="s">
        <v>111</v>
      </c>
      <c r="C21" s="59" t="s">
        <v>112</v>
      </c>
      <c r="D21" s="58" t="s">
        <v>102</v>
      </c>
      <c r="E21" s="97">
        <v>10.09</v>
      </c>
      <c r="F21" s="118"/>
    </row>
    <row r="22" spans="1:6" ht="15">
      <c r="A22" s="61">
        <v>75</v>
      </c>
      <c r="B22" s="62" t="s">
        <v>178</v>
      </c>
      <c r="C22" s="63" t="s">
        <v>179</v>
      </c>
      <c r="D22" s="64" t="s">
        <v>6</v>
      </c>
      <c r="E22" s="97">
        <v>10.29</v>
      </c>
      <c r="F22" s="118"/>
    </row>
    <row r="23" spans="1:6" ht="15">
      <c r="A23" s="61">
        <v>53</v>
      </c>
      <c r="B23" s="190" t="s">
        <v>94</v>
      </c>
      <c r="C23" s="63" t="s">
        <v>10</v>
      </c>
      <c r="D23" s="64" t="s">
        <v>93</v>
      </c>
      <c r="E23" s="97">
        <v>10.45</v>
      </c>
      <c r="F23" s="118"/>
    </row>
    <row r="24" spans="1:6" ht="15" customHeight="1">
      <c r="A24" s="61">
        <v>55</v>
      </c>
      <c r="B24" s="62" t="s">
        <v>49</v>
      </c>
      <c r="C24" s="63" t="s">
        <v>50</v>
      </c>
      <c r="D24" s="64" t="s">
        <v>86</v>
      </c>
      <c r="E24" s="97">
        <v>10.5</v>
      </c>
      <c r="F24" s="118"/>
    </row>
    <row r="25" spans="1:6" ht="15">
      <c r="A25" s="61">
        <v>61</v>
      </c>
      <c r="B25" s="62" t="s">
        <v>155</v>
      </c>
      <c r="C25" s="63" t="s">
        <v>156</v>
      </c>
      <c r="D25" s="64" t="s">
        <v>145</v>
      </c>
      <c r="E25" s="97">
        <v>10.54</v>
      </c>
      <c r="F25" s="118"/>
    </row>
    <row r="26" spans="1:6" ht="15">
      <c r="A26" s="61">
        <v>62</v>
      </c>
      <c r="B26" s="62" t="s">
        <v>157</v>
      </c>
      <c r="C26" s="63" t="s">
        <v>158</v>
      </c>
      <c r="D26" s="64" t="s">
        <v>145</v>
      </c>
      <c r="E26" s="97">
        <v>10.7</v>
      </c>
      <c r="F26" s="118"/>
    </row>
    <row r="27" spans="1:6" ht="15">
      <c r="A27" s="61">
        <v>81</v>
      </c>
      <c r="B27" s="62" t="s">
        <v>182</v>
      </c>
      <c r="C27" s="63" t="s">
        <v>183</v>
      </c>
      <c r="D27" s="64" t="s">
        <v>145</v>
      </c>
      <c r="E27" s="97">
        <v>10.95</v>
      </c>
      <c r="F27" s="118"/>
    </row>
    <row r="28" spans="1:5" ht="15">
      <c r="A28" s="61">
        <v>58</v>
      </c>
      <c r="B28" s="62" t="s">
        <v>141</v>
      </c>
      <c r="C28" s="63" t="s">
        <v>10</v>
      </c>
      <c r="D28" s="64" t="s">
        <v>5</v>
      </c>
      <c r="E28" s="97" t="s">
        <v>31</v>
      </c>
    </row>
    <row r="33" spans="1:5" ht="24.75" customHeight="1">
      <c r="A33" s="202" t="s">
        <v>28</v>
      </c>
      <c r="B33" s="202"/>
      <c r="C33" s="202"/>
      <c r="D33" s="202"/>
      <c r="E33" s="202"/>
    </row>
    <row r="34" spans="1:5" ht="20.25" customHeight="1">
      <c r="A34" s="202"/>
      <c r="B34" s="202"/>
      <c r="C34" s="202"/>
      <c r="D34" s="202"/>
      <c r="E34" s="202"/>
    </row>
    <row r="35" spans="1:5" ht="23.25">
      <c r="A35" s="38"/>
      <c r="B35" s="38"/>
      <c r="C35" s="38"/>
      <c r="D35" s="38"/>
      <c r="E35" s="38"/>
    </row>
    <row r="36" spans="1:5" ht="27">
      <c r="A36" s="198" t="s">
        <v>11</v>
      </c>
      <c r="B36" s="198"/>
      <c r="C36" s="200" t="s">
        <v>25</v>
      </c>
      <c r="D36" s="200"/>
      <c r="E36" s="52"/>
    </row>
    <row r="37" spans="1:5" ht="18.75">
      <c r="A37" s="39" t="s">
        <v>85</v>
      </c>
      <c r="B37" s="53"/>
      <c r="C37" s="199" t="s">
        <v>19</v>
      </c>
      <c r="D37" s="199"/>
      <c r="E37" s="53"/>
    </row>
    <row r="38" spans="1:5" ht="15.75">
      <c r="A38" s="51"/>
      <c r="B38" s="40"/>
      <c r="C38" s="198"/>
      <c r="D38" s="198"/>
      <c r="E38" s="39"/>
    </row>
    <row r="39" spans="1:5" ht="30">
      <c r="A39" s="56" t="s">
        <v>14</v>
      </c>
      <c r="B39" s="56" t="s">
        <v>15</v>
      </c>
      <c r="C39" s="56" t="s">
        <v>16</v>
      </c>
      <c r="D39" s="56" t="s">
        <v>17</v>
      </c>
      <c r="E39" s="46" t="s">
        <v>24</v>
      </c>
    </row>
    <row r="40" spans="1:5" ht="15">
      <c r="A40" s="192">
        <v>97</v>
      </c>
      <c r="B40" s="193" t="s">
        <v>133</v>
      </c>
      <c r="C40" s="195" t="s">
        <v>10</v>
      </c>
      <c r="D40" s="193" t="s">
        <v>122</v>
      </c>
      <c r="E40" s="196">
        <v>9.21</v>
      </c>
    </row>
    <row r="41" spans="1:5" ht="15">
      <c r="A41" s="57">
        <v>92</v>
      </c>
      <c r="B41" s="58" t="s">
        <v>44</v>
      </c>
      <c r="C41" s="59" t="s">
        <v>40</v>
      </c>
      <c r="D41" s="58" t="s">
        <v>86</v>
      </c>
      <c r="E41" s="97">
        <v>9.3</v>
      </c>
    </row>
    <row r="42" spans="1:5" ht="15">
      <c r="A42" s="57">
        <v>90</v>
      </c>
      <c r="B42" s="58" t="s">
        <v>45</v>
      </c>
      <c r="C42" s="59" t="s">
        <v>41</v>
      </c>
      <c r="D42" s="58" t="s">
        <v>86</v>
      </c>
      <c r="E42" s="70">
        <v>9.67</v>
      </c>
    </row>
    <row r="43" spans="1:5" ht="15">
      <c r="A43" s="61">
        <v>91</v>
      </c>
      <c r="B43" s="62" t="s">
        <v>88</v>
      </c>
      <c r="C43" s="63" t="s">
        <v>42</v>
      </c>
      <c r="D43" s="64" t="s">
        <v>86</v>
      </c>
      <c r="E43" s="70">
        <v>9.69</v>
      </c>
    </row>
    <row r="44" spans="1:5" ht="15">
      <c r="A44" s="61">
        <v>78</v>
      </c>
      <c r="B44" s="62" t="s">
        <v>171</v>
      </c>
      <c r="C44" s="63" t="s">
        <v>172</v>
      </c>
      <c r="D44" s="64" t="s">
        <v>6</v>
      </c>
      <c r="E44" s="97">
        <v>9.73</v>
      </c>
    </row>
    <row r="45" spans="1:5" ht="15">
      <c r="A45" s="57">
        <v>93</v>
      </c>
      <c r="B45" s="194" t="s">
        <v>95</v>
      </c>
      <c r="C45" s="59" t="s">
        <v>10</v>
      </c>
      <c r="D45" s="60" t="s">
        <v>93</v>
      </c>
      <c r="E45" s="70">
        <v>9.82</v>
      </c>
    </row>
    <row r="46" spans="1:5" ht="15">
      <c r="A46" s="57">
        <v>86</v>
      </c>
      <c r="B46" s="58" t="s">
        <v>143</v>
      </c>
      <c r="C46" s="59" t="s">
        <v>10</v>
      </c>
      <c r="D46" s="58" t="s">
        <v>5</v>
      </c>
      <c r="E46" s="97">
        <v>9.9</v>
      </c>
    </row>
    <row r="47" spans="1:5" ht="15">
      <c r="A47" s="61">
        <v>76</v>
      </c>
      <c r="B47" s="62" t="s">
        <v>81</v>
      </c>
      <c r="C47" s="63" t="s">
        <v>82</v>
      </c>
      <c r="D47" s="64" t="s">
        <v>6</v>
      </c>
      <c r="E47" s="70">
        <v>10.03</v>
      </c>
    </row>
    <row r="48" spans="1:5" ht="15">
      <c r="A48" s="61">
        <v>84</v>
      </c>
      <c r="B48" s="62" t="s">
        <v>117</v>
      </c>
      <c r="C48" s="63" t="s">
        <v>118</v>
      </c>
      <c r="D48" s="64" t="s">
        <v>102</v>
      </c>
      <c r="E48" s="70">
        <v>10.17</v>
      </c>
    </row>
    <row r="49" spans="1:5" ht="15">
      <c r="A49" s="61">
        <v>98</v>
      </c>
      <c r="B49" s="62" t="s">
        <v>134</v>
      </c>
      <c r="C49" s="63" t="s">
        <v>10</v>
      </c>
      <c r="D49" s="64" t="s">
        <v>122</v>
      </c>
      <c r="E49" s="97">
        <v>10.18</v>
      </c>
    </row>
    <row r="50" spans="1:5" ht="15">
      <c r="A50" s="61">
        <v>94</v>
      </c>
      <c r="B50" s="190" t="s">
        <v>96</v>
      </c>
      <c r="C50" s="63" t="s">
        <v>97</v>
      </c>
      <c r="D50" s="64" t="s">
        <v>93</v>
      </c>
      <c r="E50" s="97">
        <v>10.3</v>
      </c>
    </row>
    <row r="51" spans="1:5" ht="15">
      <c r="A51" s="61">
        <v>77</v>
      </c>
      <c r="B51" s="62" t="s">
        <v>83</v>
      </c>
      <c r="C51" s="63" t="s">
        <v>82</v>
      </c>
      <c r="D51" s="64" t="s">
        <v>6</v>
      </c>
      <c r="E51" s="70">
        <v>10.33</v>
      </c>
    </row>
    <row r="52" spans="1:5" ht="15">
      <c r="A52" s="61">
        <v>82</v>
      </c>
      <c r="B52" s="62" t="s">
        <v>113</v>
      </c>
      <c r="C52" s="63" t="s">
        <v>114</v>
      </c>
      <c r="D52" s="64" t="s">
        <v>102</v>
      </c>
      <c r="E52" s="97">
        <v>10.41</v>
      </c>
    </row>
    <row r="53" spans="1:5" ht="15">
      <c r="A53" s="57">
        <v>85</v>
      </c>
      <c r="B53" s="58" t="s">
        <v>65</v>
      </c>
      <c r="C53" s="59" t="s">
        <v>10</v>
      </c>
      <c r="D53" s="58" t="s">
        <v>5</v>
      </c>
      <c r="E53" s="70">
        <v>10.51</v>
      </c>
    </row>
    <row r="54" spans="1:5" ht="15">
      <c r="A54" s="61">
        <v>83</v>
      </c>
      <c r="B54" s="62" t="s">
        <v>115</v>
      </c>
      <c r="C54" s="63" t="s">
        <v>116</v>
      </c>
      <c r="D54" s="64" t="s">
        <v>102</v>
      </c>
      <c r="E54" s="70">
        <v>10.62</v>
      </c>
    </row>
    <row r="55" spans="1:5" ht="15">
      <c r="A55" s="61">
        <v>80</v>
      </c>
      <c r="B55" s="190" t="s">
        <v>175</v>
      </c>
      <c r="C55" s="63" t="s">
        <v>176</v>
      </c>
      <c r="D55" s="64" t="s">
        <v>6</v>
      </c>
      <c r="E55" s="97">
        <v>10.7</v>
      </c>
    </row>
    <row r="56" spans="1:5" ht="15">
      <c r="A56" s="61">
        <v>95</v>
      </c>
      <c r="B56" s="62" t="s">
        <v>98</v>
      </c>
      <c r="C56" s="63" t="s">
        <v>97</v>
      </c>
      <c r="D56" s="64" t="s">
        <v>93</v>
      </c>
      <c r="E56" s="70">
        <v>10.74</v>
      </c>
    </row>
    <row r="57" spans="1:5" ht="15">
      <c r="A57" s="61">
        <v>79</v>
      </c>
      <c r="B57" s="62" t="s">
        <v>173</v>
      </c>
      <c r="C57" s="63" t="s">
        <v>174</v>
      </c>
      <c r="D57" s="64" t="s">
        <v>6</v>
      </c>
      <c r="E57" s="97">
        <v>10.9</v>
      </c>
    </row>
    <row r="58" spans="1:5" ht="15">
      <c r="A58" s="61">
        <v>88</v>
      </c>
      <c r="B58" s="62" t="s">
        <v>144</v>
      </c>
      <c r="C58" s="63" t="s">
        <v>97</v>
      </c>
      <c r="D58" s="64" t="s">
        <v>5</v>
      </c>
      <c r="E58" s="70">
        <v>11.06</v>
      </c>
    </row>
    <row r="59" spans="1:5" ht="15">
      <c r="A59" s="61">
        <v>36</v>
      </c>
      <c r="B59" s="62" t="s">
        <v>184</v>
      </c>
      <c r="C59" s="63" t="s">
        <v>185</v>
      </c>
      <c r="D59" s="64" t="s">
        <v>145</v>
      </c>
      <c r="E59" s="70">
        <v>11.19</v>
      </c>
    </row>
    <row r="60" spans="1:5" ht="15">
      <c r="A60" s="61">
        <v>89</v>
      </c>
      <c r="B60" s="62" t="s">
        <v>46</v>
      </c>
      <c r="C60" s="63" t="s">
        <v>43</v>
      </c>
      <c r="D60" s="64" t="s">
        <v>86</v>
      </c>
      <c r="E60" s="70">
        <v>11.24</v>
      </c>
    </row>
    <row r="61" spans="1:5" ht="15">
      <c r="A61" s="29"/>
      <c r="B61" s="30"/>
      <c r="C61" s="31"/>
      <c r="D61" s="32"/>
      <c r="E61" s="73"/>
    </row>
    <row r="62" spans="1:5" ht="15">
      <c r="A62" s="33"/>
      <c r="B62" s="36"/>
      <c r="C62" s="35"/>
      <c r="D62" s="32"/>
      <c r="E62" s="149"/>
    </row>
    <row r="63" ht="14.25">
      <c r="E63" s="73"/>
    </row>
    <row r="64" spans="1:5" ht="15">
      <c r="A64" s="29"/>
      <c r="B64" s="30"/>
      <c r="C64" s="31"/>
      <c r="D64" s="32"/>
      <c r="E64" s="73"/>
    </row>
    <row r="65" spans="1:5" ht="15">
      <c r="A65" s="29"/>
      <c r="B65" s="30"/>
      <c r="C65" s="31"/>
      <c r="D65" s="32"/>
      <c r="E65" s="149"/>
    </row>
    <row r="66" spans="1:5" ht="14.25">
      <c r="A66" s="65"/>
      <c r="B66" s="65"/>
      <c r="C66" s="65"/>
      <c r="D66" s="65"/>
      <c r="E66" s="73"/>
    </row>
    <row r="67" spans="1:5" ht="14.25">
      <c r="A67" s="65"/>
      <c r="B67" s="65"/>
      <c r="C67" s="65"/>
      <c r="D67" s="65"/>
      <c r="E67" s="73"/>
    </row>
  </sheetData>
  <sheetProtection/>
  <mergeCells count="10">
    <mergeCell ref="C37:D37"/>
    <mergeCell ref="C38:D38"/>
    <mergeCell ref="C5:D5"/>
    <mergeCell ref="C6:D6"/>
    <mergeCell ref="A1:E2"/>
    <mergeCell ref="A4:B4"/>
    <mergeCell ref="C4:D4"/>
    <mergeCell ref="A33:E34"/>
    <mergeCell ref="A36:B36"/>
    <mergeCell ref="C36:D36"/>
  </mergeCells>
  <printOptions/>
  <pageMargins left="0.38" right="0.43" top="0.4724409448818898" bottom="0.1968503937007874" header="0.1968503937007874" footer="0.196850393700787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24">
      <selection activeCell="H27" sqref="H27"/>
    </sheetView>
  </sheetViews>
  <sheetFormatPr defaultColWidth="9.140625" defaultRowHeight="12.75"/>
  <cols>
    <col min="1" max="1" width="7.7109375" style="0" customWidth="1"/>
    <col min="2" max="2" width="26.140625" style="0" customWidth="1"/>
    <col min="3" max="3" width="10.140625" style="0" customWidth="1"/>
    <col min="4" max="4" width="23.8515625" style="0" customWidth="1"/>
    <col min="5" max="5" width="11.57421875" style="0" customWidth="1"/>
  </cols>
  <sheetData>
    <row r="1" spans="1:7" ht="23.25" customHeight="1">
      <c r="A1" s="202" t="s">
        <v>28</v>
      </c>
      <c r="B1" s="202"/>
      <c r="C1" s="202"/>
      <c r="D1" s="202"/>
      <c r="E1" s="202"/>
      <c r="F1" s="50"/>
      <c r="G1" s="50"/>
    </row>
    <row r="2" spans="1:7" ht="23.25">
      <c r="A2" s="202"/>
      <c r="B2" s="202"/>
      <c r="C2" s="202"/>
      <c r="D2" s="202"/>
      <c r="E2" s="202"/>
      <c r="F2" s="50"/>
      <c r="G2" s="50"/>
    </row>
    <row r="3" spans="1:7" ht="23.25">
      <c r="A3" s="38"/>
      <c r="B3" s="38"/>
      <c r="C3" s="38"/>
      <c r="D3" s="38"/>
      <c r="E3" s="38"/>
      <c r="F3" s="38"/>
      <c r="G3" s="38"/>
    </row>
    <row r="4" spans="1:7" ht="27" customHeight="1">
      <c r="A4" s="198" t="s">
        <v>11</v>
      </c>
      <c r="B4" s="198"/>
      <c r="C4" s="200" t="s">
        <v>26</v>
      </c>
      <c r="D4" s="200"/>
      <c r="E4" s="52"/>
      <c r="F4" s="52"/>
      <c r="G4" s="52"/>
    </row>
    <row r="5" spans="1:7" ht="18.75">
      <c r="A5" s="39" t="s">
        <v>85</v>
      </c>
      <c r="B5" s="53"/>
      <c r="C5" s="199" t="s">
        <v>13</v>
      </c>
      <c r="D5" s="199"/>
      <c r="E5" s="53"/>
      <c r="F5" s="53"/>
      <c r="G5" s="53"/>
    </row>
    <row r="6" spans="1:7" ht="15.75">
      <c r="A6" s="51"/>
      <c r="B6" s="40"/>
      <c r="C6" s="198"/>
      <c r="D6" s="198"/>
      <c r="E6" s="39"/>
      <c r="F6" s="39"/>
      <c r="G6" s="39"/>
    </row>
    <row r="7" spans="1:5" ht="30">
      <c r="A7" s="42" t="s">
        <v>14</v>
      </c>
      <c r="B7" s="42" t="s">
        <v>15</v>
      </c>
      <c r="C7" s="42" t="s">
        <v>16</v>
      </c>
      <c r="D7" s="42" t="s">
        <v>17</v>
      </c>
      <c r="E7" s="46" t="s">
        <v>24</v>
      </c>
    </row>
    <row r="8" spans="1:5" ht="15">
      <c r="A8" s="61">
        <v>73</v>
      </c>
      <c r="B8" s="62" t="s">
        <v>73</v>
      </c>
      <c r="C8" s="63" t="s">
        <v>10</v>
      </c>
      <c r="D8" s="64" t="s">
        <v>6</v>
      </c>
      <c r="E8" s="100">
        <v>0.0014002314814814815</v>
      </c>
    </row>
    <row r="9" spans="1:5" ht="15">
      <c r="A9" s="61">
        <v>52</v>
      </c>
      <c r="B9" s="62" t="s">
        <v>132</v>
      </c>
      <c r="C9" s="63" t="s">
        <v>10</v>
      </c>
      <c r="D9" s="64" t="s">
        <v>122</v>
      </c>
      <c r="E9" s="100">
        <v>0.0014313657407407409</v>
      </c>
    </row>
    <row r="10" spans="1:5" ht="15">
      <c r="A10" s="61">
        <v>57</v>
      </c>
      <c r="B10" s="62" t="s">
        <v>91</v>
      </c>
      <c r="C10" s="63" t="s">
        <v>56</v>
      </c>
      <c r="D10" s="64" t="s">
        <v>90</v>
      </c>
      <c r="E10" s="100">
        <v>0.0014421296296296298</v>
      </c>
    </row>
    <row r="11" spans="1:5" ht="15">
      <c r="A11" s="61">
        <v>71</v>
      </c>
      <c r="B11" s="62" t="s">
        <v>177</v>
      </c>
      <c r="C11" s="63" t="s">
        <v>71</v>
      </c>
      <c r="D11" s="64" t="s">
        <v>6</v>
      </c>
      <c r="E11" s="100">
        <v>0.0014550925925925927</v>
      </c>
    </row>
    <row r="12" spans="1:5" ht="15">
      <c r="A12" s="61">
        <v>54</v>
      </c>
      <c r="B12" s="62" t="s">
        <v>47</v>
      </c>
      <c r="C12" s="63" t="s">
        <v>48</v>
      </c>
      <c r="D12" s="64" t="s">
        <v>86</v>
      </c>
      <c r="E12" s="100">
        <v>0.001510300925925926</v>
      </c>
    </row>
    <row r="13" spans="1:5" ht="15">
      <c r="A13" s="61">
        <v>56</v>
      </c>
      <c r="B13" s="62" t="s">
        <v>89</v>
      </c>
      <c r="C13" s="63" t="s">
        <v>57</v>
      </c>
      <c r="D13" s="64" t="s">
        <v>90</v>
      </c>
      <c r="E13" s="100">
        <v>0.001521875</v>
      </c>
    </row>
    <row r="14" spans="1:5" ht="15">
      <c r="A14" s="57">
        <v>66</v>
      </c>
      <c r="B14" s="58" t="s">
        <v>162</v>
      </c>
      <c r="C14" s="59" t="s">
        <v>163</v>
      </c>
      <c r="D14" s="64" t="s">
        <v>145</v>
      </c>
      <c r="E14" s="100">
        <v>0.0015657407407407408</v>
      </c>
    </row>
    <row r="15" spans="1:5" ht="15">
      <c r="A15" s="61">
        <v>61</v>
      </c>
      <c r="B15" s="62" t="s">
        <v>155</v>
      </c>
      <c r="C15" s="63" t="s">
        <v>156</v>
      </c>
      <c r="D15" s="64" t="s">
        <v>145</v>
      </c>
      <c r="E15" s="100">
        <v>0.0015689814814814813</v>
      </c>
    </row>
    <row r="16" spans="1:5" ht="15">
      <c r="A16" s="57">
        <v>69</v>
      </c>
      <c r="B16" s="58" t="s">
        <v>111</v>
      </c>
      <c r="C16" s="59" t="s">
        <v>112</v>
      </c>
      <c r="D16" s="58" t="s">
        <v>102</v>
      </c>
      <c r="E16" s="100">
        <v>0.0015709490740740738</v>
      </c>
    </row>
    <row r="17" spans="1:5" ht="15">
      <c r="A17" s="61">
        <v>51</v>
      </c>
      <c r="B17" s="62" t="s">
        <v>131</v>
      </c>
      <c r="C17" s="63" t="s">
        <v>10</v>
      </c>
      <c r="D17" s="64" t="s">
        <v>122</v>
      </c>
      <c r="E17" s="100">
        <v>0.0015733796296296297</v>
      </c>
    </row>
    <row r="18" spans="1:5" ht="15">
      <c r="A18" s="61">
        <v>75</v>
      </c>
      <c r="B18" s="62" t="s">
        <v>178</v>
      </c>
      <c r="C18" s="63" t="s">
        <v>179</v>
      </c>
      <c r="D18" s="64" t="s">
        <v>6</v>
      </c>
      <c r="E18" s="100">
        <v>0.001587037037037037</v>
      </c>
    </row>
    <row r="19" spans="1:5" ht="15">
      <c r="A19" s="61">
        <v>59</v>
      </c>
      <c r="B19" s="62" t="s">
        <v>142</v>
      </c>
      <c r="C19" s="63" t="s">
        <v>10</v>
      </c>
      <c r="D19" s="64" t="s">
        <v>5</v>
      </c>
      <c r="E19" s="100">
        <v>0.0015968750000000002</v>
      </c>
    </row>
    <row r="20" spans="1:5" ht="15">
      <c r="A20" s="61">
        <v>53</v>
      </c>
      <c r="B20" s="62" t="s">
        <v>94</v>
      </c>
      <c r="C20" s="63" t="s">
        <v>10</v>
      </c>
      <c r="D20" s="64" t="s">
        <v>93</v>
      </c>
      <c r="E20" s="100">
        <v>0.001627662037037037</v>
      </c>
    </row>
    <row r="21" spans="1:5" ht="15">
      <c r="A21" s="61">
        <v>65</v>
      </c>
      <c r="B21" s="62" t="s">
        <v>54</v>
      </c>
      <c r="C21" s="63" t="s">
        <v>161</v>
      </c>
      <c r="D21" s="64" t="s">
        <v>145</v>
      </c>
      <c r="E21" s="100">
        <v>0.001665277777777778</v>
      </c>
    </row>
    <row r="22" spans="1:5" ht="15">
      <c r="A22" s="61">
        <v>70</v>
      </c>
      <c r="B22" s="62" t="s">
        <v>51</v>
      </c>
      <c r="C22" s="63" t="s">
        <v>10</v>
      </c>
      <c r="D22" s="64" t="s">
        <v>9</v>
      </c>
      <c r="E22" s="100">
        <v>0.0016755787037037036</v>
      </c>
    </row>
    <row r="23" spans="1:5" ht="15">
      <c r="A23" s="61">
        <v>62</v>
      </c>
      <c r="B23" s="62" t="s">
        <v>157</v>
      </c>
      <c r="C23" s="63" t="s">
        <v>158</v>
      </c>
      <c r="D23" s="64" t="s">
        <v>145</v>
      </c>
      <c r="E23" s="100">
        <v>0.0017774305555555555</v>
      </c>
    </row>
    <row r="24" spans="1:5" ht="15">
      <c r="A24" s="61">
        <v>55</v>
      </c>
      <c r="B24" s="62" t="s">
        <v>49</v>
      </c>
      <c r="C24" s="63" t="s">
        <v>50</v>
      </c>
      <c r="D24" s="64" t="s">
        <v>86</v>
      </c>
      <c r="E24" s="100">
        <v>0.0017789351851851853</v>
      </c>
    </row>
    <row r="25" spans="1:5" ht="15">
      <c r="A25" s="61">
        <v>81</v>
      </c>
      <c r="B25" s="62" t="s">
        <v>182</v>
      </c>
      <c r="C25" s="63" t="s">
        <v>183</v>
      </c>
      <c r="D25" s="64" t="s">
        <v>145</v>
      </c>
      <c r="E25" s="100">
        <v>0.0018119212962962965</v>
      </c>
    </row>
    <row r="26" spans="1:5" ht="15">
      <c r="A26" s="61">
        <v>60</v>
      </c>
      <c r="B26" s="62" t="s">
        <v>152</v>
      </c>
      <c r="C26" s="63" t="s">
        <v>153</v>
      </c>
      <c r="D26" s="64" t="s">
        <v>145</v>
      </c>
      <c r="E26" s="100" t="s">
        <v>31</v>
      </c>
    </row>
    <row r="27" spans="1:5" ht="15">
      <c r="A27" s="61">
        <v>58</v>
      </c>
      <c r="B27" s="62" t="s">
        <v>141</v>
      </c>
      <c r="C27" s="63" t="s">
        <v>10</v>
      </c>
      <c r="D27" s="64" t="s">
        <v>5</v>
      </c>
      <c r="E27" s="100" t="s">
        <v>31</v>
      </c>
    </row>
    <row r="28" spans="1:5" ht="15">
      <c r="A28" s="61">
        <v>63</v>
      </c>
      <c r="B28" s="62" t="s">
        <v>159</v>
      </c>
      <c r="C28" s="63" t="s">
        <v>160</v>
      </c>
      <c r="D28" s="64" t="s">
        <v>145</v>
      </c>
      <c r="E28" s="100" t="s">
        <v>31</v>
      </c>
    </row>
    <row r="30" ht="14.25">
      <c r="E30" s="73"/>
    </row>
    <row r="31" ht="14.25">
      <c r="E31" s="73"/>
    </row>
    <row r="32" ht="12.75">
      <c r="E32" s="65"/>
    </row>
    <row r="33" spans="1:5" ht="21" customHeight="1">
      <c r="A33" s="202" t="s">
        <v>28</v>
      </c>
      <c r="B33" s="202"/>
      <c r="C33" s="202"/>
      <c r="D33" s="202"/>
      <c r="E33" s="202"/>
    </row>
    <row r="34" spans="1:5" ht="24" customHeight="1">
      <c r="A34" s="202"/>
      <c r="B34" s="202"/>
      <c r="C34" s="202"/>
      <c r="D34" s="202"/>
      <c r="E34" s="202"/>
    </row>
    <row r="35" spans="1:5" ht="23.25">
      <c r="A35" s="38"/>
      <c r="B35" s="38"/>
      <c r="C35" s="38"/>
      <c r="D35" s="38"/>
      <c r="E35" s="38"/>
    </row>
    <row r="36" spans="1:5" ht="27">
      <c r="A36" s="198" t="s">
        <v>11</v>
      </c>
      <c r="B36" s="198"/>
      <c r="C36" s="200" t="s">
        <v>26</v>
      </c>
      <c r="D36" s="200"/>
      <c r="E36" s="52"/>
    </row>
    <row r="37" spans="1:5" ht="18.75">
      <c r="A37" s="39" t="s">
        <v>85</v>
      </c>
      <c r="B37" s="53"/>
      <c r="C37" s="199" t="s">
        <v>19</v>
      </c>
      <c r="D37" s="199"/>
      <c r="E37" s="53"/>
    </row>
    <row r="38" spans="1:5" ht="15.75">
      <c r="A38" s="51"/>
      <c r="B38" s="40"/>
      <c r="C38" s="198"/>
      <c r="D38" s="198"/>
      <c r="E38" s="39"/>
    </row>
    <row r="39" spans="1:5" ht="30">
      <c r="A39" s="42" t="s">
        <v>14</v>
      </c>
      <c r="B39" s="42" t="s">
        <v>15</v>
      </c>
      <c r="C39" s="42" t="s">
        <v>16</v>
      </c>
      <c r="D39" s="42" t="s">
        <v>17</v>
      </c>
      <c r="E39" s="46" t="s">
        <v>24</v>
      </c>
    </row>
    <row r="40" spans="1:5" ht="15">
      <c r="A40" s="57">
        <v>97</v>
      </c>
      <c r="B40" s="58" t="s">
        <v>133</v>
      </c>
      <c r="C40" s="59" t="s">
        <v>10</v>
      </c>
      <c r="D40" s="58" t="s">
        <v>122</v>
      </c>
      <c r="E40" s="100">
        <v>0.0014089120370370373</v>
      </c>
    </row>
    <row r="41" spans="1:5" ht="15">
      <c r="A41" s="61">
        <v>77</v>
      </c>
      <c r="B41" s="62" t="s">
        <v>83</v>
      </c>
      <c r="C41" s="63" t="s">
        <v>82</v>
      </c>
      <c r="D41" s="64" t="s">
        <v>6</v>
      </c>
      <c r="E41" s="100">
        <v>0.001504398148148148</v>
      </c>
    </row>
    <row r="42" spans="1:5" ht="15">
      <c r="A42" s="57">
        <v>93</v>
      </c>
      <c r="B42" s="60" t="s">
        <v>95</v>
      </c>
      <c r="C42" s="59" t="s">
        <v>10</v>
      </c>
      <c r="D42" s="60" t="s">
        <v>93</v>
      </c>
      <c r="E42" s="100">
        <v>0.0015118055555555555</v>
      </c>
    </row>
    <row r="43" spans="1:5" ht="15">
      <c r="A43" s="61">
        <v>91</v>
      </c>
      <c r="B43" s="62" t="s">
        <v>88</v>
      </c>
      <c r="C43" s="63" t="s">
        <v>42</v>
      </c>
      <c r="D43" s="64" t="s">
        <v>86</v>
      </c>
      <c r="E43" s="100">
        <v>0.0015321759259259258</v>
      </c>
    </row>
    <row r="44" spans="1:5" ht="15">
      <c r="A44" s="61">
        <v>78</v>
      </c>
      <c r="B44" s="62" t="s">
        <v>171</v>
      </c>
      <c r="C44" s="63" t="s">
        <v>172</v>
      </c>
      <c r="D44" s="64" t="s">
        <v>6</v>
      </c>
      <c r="E44" s="100">
        <v>0.0015791666666666669</v>
      </c>
    </row>
    <row r="45" spans="1:5" ht="15">
      <c r="A45" s="57">
        <v>90</v>
      </c>
      <c r="B45" s="58" t="s">
        <v>45</v>
      </c>
      <c r="C45" s="59" t="s">
        <v>41</v>
      </c>
      <c r="D45" s="58" t="s">
        <v>86</v>
      </c>
      <c r="E45" s="100">
        <v>0.0015903935185185188</v>
      </c>
    </row>
    <row r="46" spans="1:5" ht="15">
      <c r="A46" s="61">
        <v>98</v>
      </c>
      <c r="B46" s="62" t="s">
        <v>134</v>
      </c>
      <c r="C46" s="63" t="s">
        <v>10</v>
      </c>
      <c r="D46" s="64" t="s">
        <v>122</v>
      </c>
      <c r="E46" s="100">
        <v>0.0016001157407407407</v>
      </c>
    </row>
    <row r="47" spans="1:5" ht="15">
      <c r="A47" s="57">
        <v>92</v>
      </c>
      <c r="B47" s="58" t="s">
        <v>44</v>
      </c>
      <c r="C47" s="59" t="s">
        <v>40</v>
      </c>
      <c r="D47" s="58" t="s">
        <v>86</v>
      </c>
      <c r="E47" s="100">
        <v>0.0016052083333333335</v>
      </c>
    </row>
    <row r="48" spans="1:5" ht="15">
      <c r="A48" s="61">
        <v>79</v>
      </c>
      <c r="B48" s="62" t="s">
        <v>173</v>
      </c>
      <c r="C48" s="63" t="s">
        <v>174</v>
      </c>
      <c r="D48" s="64" t="s">
        <v>6</v>
      </c>
      <c r="E48" s="100">
        <v>0.0016087962962962963</v>
      </c>
    </row>
    <row r="49" spans="1:5" ht="15">
      <c r="A49" s="61">
        <v>76</v>
      </c>
      <c r="B49" s="62" t="s">
        <v>81</v>
      </c>
      <c r="C49" s="63" t="s">
        <v>82</v>
      </c>
      <c r="D49" s="64" t="s">
        <v>6</v>
      </c>
      <c r="E49" s="100">
        <v>0.0016174768518518517</v>
      </c>
    </row>
    <row r="50" spans="1:5" ht="15">
      <c r="A50" s="61">
        <v>83</v>
      </c>
      <c r="B50" s="62" t="s">
        <v>115</v>
      </c>
      <c r="C50" s="63" t="s">
        <v>116</v>
      </c>
      <c r="D50" s="64" t="s">
        <v>102</v>
      </c>
      <c r="E50" s="100">
        <v>0.0016311342592592593</v>
      </c>
    </row>
    <row r="51" spans="1:5" ht="15">
      <c r="A51" s="57">
        <v>86</v>
      </c>
      <c r="B51" s="58" t="s">
        <v>143</v>
      </c>
      <c r="C51" s="59" t="s">
        <v>10</v>
      </c>
      <c r="D51" s="58" t="s">
        <v>5</v>
      </c>
      <c r="E51" s="100">
        <v>0.0016489583333333332</v>
      </c>
    </row>
    <row r="52" spans="1:5" ht="15">
      <c r="A52" s="61">
        <v>80</v>
      </c>
      <c r="B52" s="62" t="s">
        <v>175</v>
      </c>
      <c r="C52" s="63" t="s">
        <v>176</v>
      </c>
      <c r="D52" s="64" t="s">
        <v>6</v>
      </c>
      <c r="E52" s="100">
        <v>0.0016541666666666666</v>
      </c>
    </row>
    <row r="53" spans="1:5" ht="15">
      <c r="A53" s="57">
        <v>85</v>
      </c>
      <c r="B53" s="58" t="s">
        <v>65</v>
      </c>
      <c r="C53" s="59" t="s">
        <v>10</v>
      </c>
      <c r="D53" s="58" t="s">
        <v>5</v>
      </c>
      <c r="E53" s="100">
        <v>0.0017006944444444441</v>
      </c>
    </row>
    <row r="54" spans="1:5" ht="15">
      <c r="A54" s="61">
        <v>89</v>
      </c>
      <c r="B54" s="62" t="s">
        <v>46</v>
      </c>
      <c r="C54" s="63" t="s">
        <v>43</v>
      </c>
      <c r="D54" s="64" t="s">
        <v>86</v>
      </c>
      <c r="E54" s="100">
        <v>0.0017063657407407407</v>
      </c>
    </row>
    <row r="55" spans="1:5" ht="15">
      <c r="A55" s="61">
        <v>94</v>
      </c>
      <c r="B55" s="62" t="s">
        <v>96</v>
      </c>
      <c r="C55" s="63" t="s">
        <v>97</v>
      </c>
      <c r="D55" s="64" t="s">
        <v>93</v>
      </c>
      <c r="E55" s="100">
        <v>0.0017653935185185186</v>
      </c>
    </row>
    <row r="56" spans="1:5" ht="15">
      <c r="A56" s="61">
        <v>36</v>
      </c>
      <c r="B56" s="62" t="s">
        <v>184</v>
      </c>
      <c r="C56" s="63" t="s">
        <v>185</v>
      </c>
      <c r="D56" s="64" t="s">
        <v>145</v>
      </c>
      <c r="E56" s="100">
        <v>0.0018105324074074074</v>
      </c>
    </row>
    <row r="57" spans="1:5" ht="15">
      <c r="A57" s="61">
        <v>84</v>
      </c>
      <c r="B57" s="62" t="s">
        <v>117</v>
      </c>
      <c r="C57" s="63" t="s">
        <v>118</v>
      </c>
      <c r="D57" s="64" t="s">
        <v>102</v>
      </c>
      <c r="E57" s="100">
        <v>0.0018166666666666667</v>
      </c>
    </row>
    <row r="58" spans="1:5" ht="15">
      <c r="A58" s="61">
        <v>88</v>
      </c>
      <c r="B58" s="62" t="s">
        <v>144</v>
      </c>
      <c r="C58" s="63" t="s">
        <v>97</v>
      </c>
      <c r="D58" s="64" t="s">
        <v>5</v>
      </c>
      <c r="E58" s="100">
        <v>0.0018594907407407408</v>
      </c>
    </row>
    <row r="59" spans="1:5" ht="15">
      <c r="A59" s="61">
        <v>95</v>
      </c>
      <c r="B59" s="62" t="s">
        <v>98</v>
      </c>
      <c r="C59" s="63" t="s">
        <v>97</v>
      </c>
      <c r="D59" s="64" t="s">
        <v>93</v>
      </c>
      <c r="E59" s="100">
        <v>0.001969212962962963</v>
      </c>
    </row>
    <row r="60" spans="1:5" ht="15">
      <c r="A60" s="61">
        <v>82</v>
      </c>
      <c r="B60" s="62" t="s">
        <v>113</v>
      </c>
      <c r="C60" s="63" t="s">
        <v>114</v>
      </c>
      <c r="D60" s="64" t="s">
        <v>102</v>
      </c>
      <c r="E60" s="100" t="s">
        <v>31</v>
      </c>
    </row>
    <row r="61" spans="1:5" ht="15">
      <c r="A61" s="29"/>
      <c r="B61" s="30"/>
      <c r="C61" s="31"/>
      <c r="D61" s="32"/>
      <c r="E61" s="111"/>
    </row>
    <row r="62" spans="1:5" ht="15">
      <c r="A62" s="29"/>
      <c r="B62" s="30"/>
      <c r="C62" s="31"/>
      <c r="D62" s="32"/>
      <c r="E62" s="111"/>
    </row>
    <row r="63" spans="1:5" ht="15">
      <c r="A63" s="29"/>
      <c r="B63" s="30"/>
      <c r="C63" s="31"/>
      <c r="D63" s="32"/>
      <c r="E63" s="111"/>
    </row>
    <row r="64" spans="1:5" ht="15">
      <c r="A64" s="29"/>
      <c r="B64" s="30"/>
      <c r="C64" s="31"/>
      <c r="D64" s="32"/>
      <c r="E64" s="111"/>
    </row>
    <row r="65" spans="1:6" ht="15">
      <c r="A65" s="33"/>
      <c r="B65" s="36"/>
      <c r="C65" s="35"/>
      <c r="D65" s="32"/>
      <c r="E65" s="111"/>
      <c r="F65" s="65"/>
    </row>
    <row r="66" spans="1:6" ht="14.25">
      <c r="A66" s="11"/>
      <c r="B66" s="11"/>
      <c r="C66" s="11"/>
      <c r="D66" s="11"/>
      <c r="E66" s="111"/>
      <c r="F66" s="65"/>
    </row>
    <row r="67" spans="1:6" ht="14.25">
      <c r="A67" s="65"/>
      <c r="B67" s="65"/>
      <c r="C67" s="65"/>
      <c r="D67" s="65"/>
      <c r="E67" s="111"/>
      <c r="F67" s="65"/>
    </row>
    <row r="68" spans="1:5" ht="14.25">
      <c r="A68" s="65"/>
      <c r="B68" s="65"/>
      <c r="C68" s="65"/>
      <c r="D68" s="65"/>
      <c r="E68" s="111"/>
    </row>
    <row r="69" spans="1:5" ht="15">
      <c r="A69" s="33"/>
      <c r="B69" s="36"/>
      <c r="C69" s="35"/>
      <c r="D69" s="36"/>
      <c r="E69" s="111"/>
    </row>
  </sheetData>
  <sheetProtection/>
  <mergeCells count="10">
    <mergeCell ref="C37:D37"/>
    <mergeCell ref="C38:D38"/>
    <mergeCell ref="C5:D5"/>
    <mergeCell ref="C6:D6"/>
    <mergeCell ref="A1:E2"/>
    <mergeCell ref="A4:B4"/>
    <mergeCell ref="C4:D4"/>
    <mergeCell ref="A33:E34"/>
    <mergeCell ref="A36:B36"/>
    <mergeCell ref="C36:D36"/>
  </mergeCells>
  <printOptions/>
  <pageMargins left="0.6692913385826772" right="0.7086614173228347" top="0.8661417322834646" bottom="0.1968503937007874" header="0.31496062992125984" footer="0.196850393700787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3">
      <selection activeCell="A62" sqref="A62"/>
    </sheetView>
  </sheetViews>
  <sheetFormatPr defaultColWidth="9.140625" defaultRowHeight="12.75"/>
  <cols>
    <col min="1" max="1" width="7.7109375" style="0" customWidth="1"/>
    <col min="2" max="2" width="25.00390625" style="0" customWidth="1"/>
    <col min="3" max="3" width="11.00390625" style="0" customWidth="1"/>
    <col min="4" max="4" width="23.7109375" style="0" customWidth="1"/>
    <col min="9" max="9" width="4.57421875" style="0" customWidth="1"/>
  </cols>
  <sheetData>
    <row r="1" spans="1:8" ht="23.25" customHeight="1">
      <c r="A1" s="202" t="s">
        <v>28</v>
      </c>
      <c r="B1" s="202"/>
      <c r="C1" s="202"/>
      <c r="D1" s="202"/>
      <c r="E1" s="202"/>
      <c r="F1" s="202"/>
      <c r="G1" s="202"/>
      <c r="H1" s="202"/>
    </row>
    <row r="2" spans="1:8" ht="23.25" customHeight="1">
      <c r="A2" s="202"/>
      <c r="B2" s="202"/>
      <c r="C2" s="202"/>
      <c r="D2" s="202"/>
      <c r="E2" s="202"/>
      <c r="F2" s="202"/>
      <c r="G2" s="202"/>
      <c r="H2" s="202"/>
    </row>
    <row r="3" spans="1:8" ht="23.25">
      <c r="A3" s="38"/>
      <c r="B3" s="38"/>
      <c r="C3" s="38"/>
      <c r="D3" s="38"/>
      <c r="E3" s="38"/>
      <c r="F3" s="38"/>
      <c r="G3" s="38"/>
      <c r="H3" s="38"/>
    </row>
    <row r="4" spans="1:8" ht="27" customHeight="1">
      <c r="A4" s="198" t="s">
        <v>11</v>
      </c>
      <c r="B4" s="198"/>
      <c r="C4" s="200" t="s">
        <v>12</v>
      </c>
      <c r="D4" s="200"/>
      <c r="E4" s="200"/>
      <c r="F4" s="200"/>
      <c r="G4" s="200"/>
      <c r="H4" s="52"/>
    </row>
    <row r="5" spans="1:8" ht="18.75">
      <c r="A5" s="39" t="s">
        <v>85</v>
      </c>
      <c r="B5" s="53"/>
      <c r="C5" s="199" t="s">
        <v>13</v>
      </c>
      <c r="D5" s="199"/>
      <c r="E5" s="199"/>
      <c r="F5" s="199"/>
      <c r="G5" s="199"/>
      <c r="H5" s="53"/>
    </row>
    <row r="6" spans="1:8" ht="15.75">
      <c r="A6" s="51"/>
      <c r="B6" s="40"/>
      <c r="C6" s="198"/>
      <c r="D6" s="198"/>
      <c r="E6" s="39"/>
      <c r="F6" s="39"/>
      <c r="G6" s="39"/>
      <c r="H6" s="41"/>
    </row>
    <row r="7" spans="1:8" ht="31.5">
      <c r="A7" s="42" t="s">
        <v>14</v>
      </c>
      <c r="B7" s="42" t="s">
        <v>15</v>
      </c>
      <c r="C7" s="42" t="s">
        <v>16</v>
      </c>
      <c r="D7" s="42" t="s">
        <v>17</v>
      </c>
      <c r="E7" s="44">
        <v>1</v>
      </c>
      <c r="F7" s="44">
        <v>2</v>
      </c>
      <c r="G7" s="45">
        <v>3</v>
      </c>
      <c r="H7" s="46" t="s">
        <v>18</v>
      </c>
    </row>
    <row r="8" spans="1:8" ht="15">
      <c r="A8" s="61">
        <v>57</v>
      </c>
      <c r="B8" s="62" t="s">
        <v>91</v>
      </c>
      <c r="C8" s="63" t="s">
        <v>56</v>
      </c>
      <c r="D8" s="64" t="s">
        <v>90</v>
      </c>
      <c r="E8" s="88">
        <v>4.27</v>
      </c>
      <c r="F8" s="82">
        <v>4.09</v>
      </c>
      <c r="G8" s="86">
        <v>4.25</v>
      </c>
      <c r="H8" s="48" t="s">
        <v>192</v>
      </c>
    </row>
    <row r="9" spans="1:8" ht="15">
      <c r="A9" s="61">
        <v>56</v>
      </c>
      <c r="B9" s="62" t="s">
        <v>89</v>
      </c>
      <c r="C9" s="63" t="s">
        <v>57</v>
      </c>
      <c r="D9" s="64" t="s">
        <v>90</v>
      </c>
      <c r="E9" s="81">
        <v>3.97</v>
      </c>
      <c r="F9" s="82">
        <v>4.16</v>
      </c>
      <c r="G9" s="83">
        <v>4.22</v>
      </c>
      <c r="H9" s="48" t="s">
        <v>228</v>
      </c>
    </row>
    <row r="10" spans="1:8" ht="15">
      <c r="A10" s="61">
        <v>73</v>
      </c>
      <c r="B10" s="62" t="s">
        <v>73</v>
      </c>
      <c r="C10" s="63" t="s">
        <v>10</v>
      </c>
      <c r="D10" s="64" t="s">
        <v>6</v>
      </c>
      <c r="E10" s="79">
        <v>4</v>
      </c>
      <c r="F10" s="82">
        <v>4.09</v>
      </c>
      <c r="G10" s="83">
        <v>4.21</v>
      </c>
      <c r="H10" s="48" t="s">
        <v>238</v>
      </c>
    </row>
    <row r="11" spans="1:8" ht="15">
      <c r="A11" s="61">
        <v>71</v>
      </c>
      <c r="B11" s="62" t="s">
        <v>177</v>
      </c>
      <c r="C11" s="63" t="s">
        <v>71</v>
      </c>
      <c r="D11" s="64" t="s">
        <v>6</v>
      </c>
      <c r="E11" s="88">
        <v>4.09</v>
      </c>
      <c r="F11" s="82">
        <v>3.95</v>
      </c>
      <c r="G11" s="93">
        <v>4.04</v>
      </c>
      <c r="H11" s="48" t="s">
        <v>229</v>
      </c>
    </row>
    <row r="12" spans="1:8" ht="15">
      <c r="A12" s="61">
        <v>54</v>
      </c>
      <c r="B12" s="62" t="s">
        <v>47</v>
      </c>
      <c r="C12" s="63" t="s">
        <v>48</v>
      </c>
      <c r="D12" s="64" t="s">
        <v>86</v>
      </c>
      <c r="E12" s="81">
        <v>3.52</v>
      </c>
      <c r="F12" s="90">
        <v>3.84</v>
      </c>
      <c r="G12" s="91">
        <v>3.91</v>
      </c>
      <c r="H12" s="48" t="s">
        <v>230</v>
      </c>
    </row>
    <row r="13" spans="1:8" ht="15">
      <c r="A13" s="61">
        <v>52</v>
      </c>
      <c r="B13" s="62" t="s">
        <v>132</v>
      </c>
      <c r="C13" s="63" t="s">
        <v>10</v>
      </c>
      <c r="D13" s="64" t="s">
        <v>122</v>
      </c>
      <c r="E13" s="89">
        <v>3.73</v>
      </c>
      <c r="F13" s="82">
        <v>3.31</v>
      </c>
      <c r="G13" s="92">
        <v>3.63</v>
      </c>
      <c r="H13" s="48" t="s">
        <v>231</v>
      </c>
    </row>
    <row r="14" spans="1:8" ht="15">
      <c r="A14" s="61">
        <v>70</v>
      </c>
      <c r="B14" s="62" t="s">
        <v>51</v>
      </c>
      <c r="C14" s="63" t="s">
        <v>10</v>
      </c>
      <c r="D14" s="64" t="s">
        <v>9</v>
      </c>
      <c r="E14" s="79">
        <v>3.7</v>
      </c>
      <c r="F14" s="78">
        <v>3.71</v>
      </c>
      <c r="G14" s="86">
        <v>3.26</v>
      </c>
      <c r="H14" s="48" t="s">
        <v>196</v>
      </c>
    </row>
    <row r="15" spans="1:8" ht="15">
      <c r="A15" s="61">
        <v>51</v>
      </c>
      <c r="B15" s="62" t="s">
        <v>131</v>
      </c>
      <c r="C15" s="63" t="s">
        <v>10</v>
      </c>
      <c r="D15" s="64" t="s">
        <v>122</v>
      </c>
      <c r="E15" s="81">
        <v>3.66</v>
      </c>
      <c r="F15" s="78">
        <v>3.67</v>
      </c>
      <c r="G15" s="86">
        <v>3.59</v>
      </c>
      <c r="H15" s="48" t="s">
        <v>202</v>
      </c>
    </row>
    <row r="16" spans="1:8" ht="15">
      <c r="A16" s="61">
        <v>63</v>
      </c>
      <c r="B16" s="62" t="s">
        <v>159</v>
      </c>
      <c r="C16" s="63" t="s">
        <v>160</v>
      </c>
      <c r="D16" s="64" t="s">
        <v>145</v>
      </c>
      <c r="E16" s="81">
        <v>3.41</v>
      </c>
      <c r="F16" s="88">
        <v>3.49</v>
      </c>
      <c r="G16" s="80" t="s">
        <v>189</v>
      </c>
      <c r="H16" s="48" t="s">
        <v>219</v>
      </c>
    </row>
    <row r="17" spans="1:8" ht="15">
      <c r="A17" s="61">
        <v>59</v>
      </c>
      <c r="B17" s="62" t="s">
        <v>142</v>
      </c>
      <c r="C17" s="63" t="s">
        <v>10</v>
      </c>
      <c r="D17" s="64" t="s">
        <v>5</v>
      </c>
      <c r="E17" s="81">
        <v>3.36</v>
      </c>
      <c r="F17" s="82">
        <v>3.33</v>
      </c>
      <c r="G17" s="91">
        <v>3.49</v>
      </c>
      <c r="H17" s="48" t="s">
        <v>219</v>
      </c>
    </row>
    <row r="18" spans="1:8" ht="15">
      <c r="A18" s="61">
        <v>55</v>
      </c>
      <c r="B18" s="62" t="s">
        <v>49</v>
      </c>
      <c r="C18" s="63" t="s">
        <v>50</v>
      </c>
      <c r="D18" s="64" t="s">
        <v>86</v>
      </c>
      <c r="E18" s="89">
        <v>3.39</v>
      </c>
      <c r="F18" s="81">
        <v>3.31</v>
      </c>
      <c r="G18" s="80">
        <v>3.29</v>
      </c>
      <c r="H18" s="48" t="s">
        <v>218</v>
      </c>
    </row>
    <row r="19" spans="1:8" ht="15">
      <c r="A19" s="61">
        <v>75</v>
      </c>
      <c r="B19" s="62" t="s">
        <v>178</v>
      </c>
      <c r="C19" s="63" t="s">
        <v>179</v>
      </c>
      <c r="D19" s="64" t="s">
        <v>6</v>
      </c>
      <c r="E19" s="88">
        <v>3.29</v>
      </c>
      <c r="F19" s="82">
        <v>3.26</v>
      </c>
      <c r="G19" s="80">
        <v>3.28</v>
      </c>
      <c r="H19" s="48" t="s">
        <v>236</v>
      </c>
    </row>
    <row r="20" spans="1:8" ht="15">
      <c r="A20" s="61">
        <v>58</v>
      </c>
      <c r="B20" s="62" t="s">
        <v>141</v>
      </c>
      <c r="C20" s="63" t="s">
        <v>10</v>
      </c>
      <c r="D20" s="64" t="s">
        <v>5</v>
      </c>
      <c r="E20" s="89">
        <v>3.27</v>
      </c>
      <c r="F20" s="90">
        <v>2.99</v>
      </c>
      <c r="G20" s="80">
        <v>2.85</v>
      </c>
      <c r="H20" s="48" t="s">
        <v>226</v>
      </c>
    </row>
    <row r="21" spans="1:8" ht="15">
      <c r="A21" s="61">
        <v>60</v>
      </c>
      <c r="B21" s="62" t="s">
        <v>152</v>
      </c>
      <c r="C21" s="63" t="s">
        <v>153</v>
      </c>
      <c r="D21" s="64" t="s">
        <v>145</v>
      </c>
      <c r="E21" s="88">
        <v>3.24</v>
      </c>
      <c r="F21" s="82">
        <v>2.83</v>
      </c>
      <c r="G21" s="86">
        <v>3.21</v>
      </c>
      <c r="H21" s="48" t="s">
        <v>227</v>
      </c>
    </row>
    <row r="22" spans="1:8" ht="15">
      <c r="A22" s="61">
        <v>61</v>
      </c>
      <c r="B22" s="62" t="s">
        <v>155</v>
      </c>
      <c r="C22" s="63" t="s">
        <v>156</v>
      </c>
      <c r="D22" s="64" t="s">
        <v>145</v>
      </c>
      <c r="E22" s="88">
        <v>3.23</v>
      </c>
      <c r="F22" s="90">
        <v>3.15</v>
      </c>
      <c r="G22" s="92">
        <v>3.21</v>
      </c>
      <c r="H22" s="48" t="s">
        <v>190</v>
      </c>
    </row>
    <row r="23" spans="1:8" ht="15">
      <c r="A23" s="57">
        <v>66</v>
      </c>
      <c r="B23" s="58" t="s">
        <v>162</v>
      </c>
      <c r="C23" s="59" t="s">
        <v>163</v>
      </c>
      <c r="D23" s="64" t="s">
        <v>145</v>
      </c>
      <c r="E23" s="81">
        <v>2.77</v>
      </c>
      <c r="F23" s="82" t="s">
        <v>189</v>
      </c>
      <c r="G23" s="91">
        <v>3.23</v>
      </c>
      <c r="H23" s="48" t="s">
        <v>190</v>
      </c>
    </row>
    <row r="24" spans="1:8" ht="15">
      <c r="A24" s="61">
        <v>65</v>
      </c>
      <c r="B24" s="62" t="s">
        <v>54</v>
      </c>
      <c r="C24" s="63" t="s">
        <v>161</v>
      </c>
      <c r="D24" s="64" t="s">
        <v>145</v>
      </c>
      <c r="E24" s="88">
        <v>3.22</v>
      </c>
      <c r="F24" s="81">
        <v>2.87</v>
      </c>
      <c r="G24" s="80">
        <v>2.77</v>
      </c>
      <c r="H24" s="48" t="s">
        <v>205</v>
      </c>
    </row>
    <row r="25" spans="1:8" ht="15">
      <c r="A25" s="57">
        <v>69</v>
      </c>
      <c r="B25" s="58" t="s">
        <v>111</v>
      </c>
      <c r="C25" s="59" t="s">
        <v>112</v>
      </c>
      <c r="D25" s="58" t="s">
        <v>102</v>
      </c>
      <c r="E25" s="79" t="s">
        <v>233</v>
      </c>
      <c r="F25" s="81">
        <v>3.02</v>
      </c>
      <c r="G25" s="87">
        <v>3.02</v>
      </c>
      <c r="H25" s="48" t="s">
        <v>234</v>
      </c>
    </row>
    <row r="26" spans="1:8" ht="15">
      <c r="A26" s="61">
        <v>53</v>
      </c>
      <c r="B26" s="62" t="s">
        <v>94</v>
      </c>
      <c r="C26" s="63" t="s">
        <v>10</v>
      </c>
      <c r="D26" s="64" t="s">
        <v>93</v>
      </c>
      <c r="E26" s="81">
        <v>2.94</v>
      </c>
      <c r="F26" s="82">
        <v>2.99</v>
      </c>
      <c r="G26" s="91">
        <v>2.99</v>
      </c>
      <c r="H26" s="48" t="s">
        <v>235</v>
      </c>
    </row>
    <row r="27" spans="1:8" ht="15">
      <c r="A27" s="61">
        <v>62</v>
      </c>
      <c r="B27" s="62" t="s">
        <v>157</v>
      </c>
      <c r="C27" s="63" t="s">
        <v>158</v>
      </c>
      <c r="D27" s="64" t="s">
        <v>145</v>
      </c>
      <c r="E27" s="81">
        <v>2.75</v>
      </c>
      <c r="F27" s="90">
        <v>2.9</v>
      </c>
      <c r="G27" s="91">
        <v>2.97</v>
      </c>
      <c r="H27" s="48" t="s">
        <v>237</v>
      </c>
    </row>
    <row r="28" spans="1:8" ht="15">
      <c r="A28" s="61">
        <v>81</v>
      </c>
      <c r="B28" s="62" t="s">
        <v>182</v>
      </c>
      <c r="C28" s="63" t="s">
        <v>183</v>
      </c>
      <c r="D28" s="64" t="s">
        <v>145</v>
      </c>
      <c r="E28" s="89">
        <v>2.87</v>
      </c>
      <c r="F28" s="82">
        <v>2.86</v>
      </c>
      <c r="G28" s="92">
        <v>2.73</v>
      </c>
      <c r="H28" s="48" t="s">
        <v>232</v>
      </c>
    </row>
    <row r="29" spans="1:8" ht="15">
      <c r="A29" s="61"/>
      <c r="B29" s="62"/>
      <c r="C29" s="63"/>
      <c r="D29" s="64"/>
      <c r="E29" s="81"/>
      <c r="F29" s="82"/>
      <c r="G29" s="93"/>
      <c r="H29" s="48"/>
    </row>
    <row r="39" spans="1:8" ht="22.5" customHeight="1">
      <c r="A39" s="202" t="s">
        <v>28</v>
      </c>
      <c r="B39" s="202"/>
      <c r="C39" s="202"/>
      <c r="D39" s="202"/>
      <c r="E39" s="202"/>
      <c r="F39" s="202"/>
      <c r="G39" s="202"/>
      <c r="H39" s="202"/>
    </row>
    <row r="40" spans="1:8" ht="23.25" customHeight="1">
      <c r="A40" s="202"/>
      <c r="B40" s="202"/>
      <c r="C40" s="202"/>
      <c r="D40" s="202"/>
      <c r="E40" s="202"/>
      <c r="F40" s="202"/>
      <c r="G40" s="202"/>
      <c r="H40" s="202"/>
    </row>
    <row r="41" spans="1:8" ht="23.25">
      <c r="A41" s="38"/>
      <c r="B41" s="38"/>
      <c r="C41" s="38"/>
      <c r="D41" s="38"/>
      <c r="E41" s="38"/>
      <c r="F41" s="38"/>
      <c r="G41" s="38"/>
      <c r="H41" s="38"/>
    </row>
    <row r="42" spans="1:8" ht="27">
      <c r="A42" s="198" t="s">
        <v>11</v>
      </c>
      <c r="B42" s="198"/>
      <c r="C42" s="200" t="s">
        <v>12</v>
      </c>
      <c r="D42" s="200"/>
      <c r="E42" s="200"/>
      <c r="F42" s="200"/>
      <c r="G42" s="200"/>
      <c r="H42" s="52"/>
    </row>
    <row r="43" spans="1:8" ht="18.75">
      <c r="A43" s="39" t="s">
        <v>85</v>
      </c>
      <c r="B43" s="53"/>
      <c r="C43" s="199" t="s">
        <v>19</v>
      </c>
      <c r="D43" s="199"/>
      <c r="E43" s="199"/>
      <c r="F43" s="199"/>
      <c r="G43" s="199"/>
      <c r="H43" s="53"/>
    </row>
    <row r="44" spans="1:8" ht="15.75">
      <c r="A44" s="51"/>
      <c r="B44" s="40"/>
      <c r="C44" s="198"/>
      <c r="D44" s="198"/>
      <c r="E44" s="39"/>
      <c r="F44" s="39"/>
      <c r="G44" s="39"/>
      <c r="H44" s="41"/>
    </row>
    <row r="45" spans="1:8" ht="31.5">
      <c r="A45" s="42" t="s">
        <v>14</v>
      </c>
      <c r="B45" s="42" t="s">
        <v>15</v>
      </c>
      <c r="C45" s="42" t="s">
        <v>16</v>
      </c>
      <c r="D45" s="42" t="s">
        <v>17</v>
      </c>
      <c r="E45" s="44">
        <v>1</v>
      </c>
      <c r="F45" s="44">
        <v>2</v>
      </c>
      <c r="G45" s="45">
        <v>3</v>
      </c>
      <c r="H45" s="46" t="s">
        <v>18</v>
      </c>
    </row>
    <row r="46" spans="1:8" ht="15">
      <c r="A46" s="57">
        <v>97</v>
      </c>
      <c r="B46" s="58" t="s">
        <v>133</v>
      </c>
      <c r="C46" s="59" t="s">
        <v>10</v>
      </c>
      <c r="D46" s="58" t="s">
        <v>122</v>
      </c>
      <c r="E46" s="82">
        <v>3.98</v>
      </c>
      <c r="F46" s="90">
        <v>3.85</v>
      </c>
      <c r="G46" s="83">
        <v>4.18</v>
      </c>
      <c r="H46" s="48" t="s">
        <v>247</v>
      </c>
    </row>
    <row r="47" spans="1:8" ht="15">
      <c r="A47" s="57">
        <v>92</v>
      </c>
      <c r="B47" s="58" t="s">
        <v>44</v>
      </c>
      <c r="C47" s="59" t="s">
        <v>40</v>
      </c>
      <c r="D47" s="58" t="s">
        <v>86</v>
      </c>
      <c r="E47" s="82">
        <v>3.89</v>
      </c>
      <c r="F47" s="82">
        <v>3.62</v>
      </c>
      <c r="G47" s="91">
        <v>3.89</v>
      </c>
      <c r="H47" s="48" t="s">
        <v>215</v>
      </c>
    </row>
    <row r="48" spans="1:8" ht="15">
      <c r="A48" s="57">
        <v>93</v>
      </c>
      <c r="B48" s="60" t="s">
        <v>95</v>
      </c>
      <c r="C48" s="59" t="s">
        <v>10</v>
      </c>
      <c r="D48" s="60" t="s">
        <v>93</v>
      </c>
      <c r="E48" s="82">
        <v>3.74</v>
      </c>
      <c r="F48" s="82">
        <v>3.72</v>
      </c>
      <c r="G48" s="85">
        <v>3.8</v>
      </c>
      <c r="H48" s="48" t="s">
        <v>193</v>
      </c>
    </row>
    <row r="49" spans="1:8" ht="15">
      <c r="A49" s="57">
        <v>90</v>
      </c>
      <c r="B49" s="58" t="s">
        <v>45</v>
      </c>
      <c r="C49" s="59" t="s">
        <v>41</v>
      </c>
      <c r="D49" s="58" t="s">
        <v>86</v>
      </c>
      <c r="E49" s="78">
        <v>3.75</v>
      </c>
      <c r="F49" s="82">
        <v>3.68</v>
      </c>
      <c r="G49" s="92">
        <v>3.7</v>
      </c>
      <c r="H49" s="48" t="s">
        <v>246</v>
      </c>
    </row>
    <row r="50" spans="1:8" ht="15">
      <c r="A50" s="61">
        <v>91</v>
      </c>
      <c r="B50" s="62" t="s">
        <v>88</v>
      </c>
      <c r="C50" s="63" t="s">
        <v>42</v>
      </c>
      <c r="D50" s="64" t="s">
        <v>86</v>
      </c>
      <c r="E50" s="78">
        <v>3.75</v>
      </c>
      <c r="F50" s="79">
        <v>3.63</v>
      </c>
      <c r="G50" s="80">
        <v>3.51</v>
      </c>
      <c r="H50" s="48" t="s">
        <v>246</v>
      </c>
    </row>
    <row r="51" spans="1:8" ht="15">
      <c r="A51" s="61">
        <v>78</v>
      </c>
      <c r="B51" s="62" t="s">
        <v>171</v>
      </c>
      <c r="C51" s="63" t="s">
        <v>172</v>
      </c>
      <c r="D51" s="64" t="s">
        <v>6</v>
      </c>
      <c r="E51" s="82">
        <v>3.61</v>
      </c>
      <c r="F51" s="84">
        <v>3.7</v>
      </c>
      <c r="G51" s="92">
        <v>3.64</v>
      </c>
      <c r="H51" s="48" t="s">
        <v>249</v>
      </c>
    </row>
    <row r="52" spans="1:8" ht="15">
      <c r="A52" s="61">
        <v>82</v>
      </c>
      <c r="B52" s="62" t="s">
        <v>113</v>
      </c>
      <c r="C52" s="63" t="s">
        <v>114</v>
      </c>
      <c r="D52" s="64" t="s">
        <v>102</v>
      </c>
      <c r="E52" s="78">
        <v>3.52</v>
      </c>
      <c r="F52" s="82">
        <v>3.43</v>
      </c>
      <c r="G52" s="80">
        <v>3.32</v>
      </c>
      <c r="H52" s="48" t="s">
        <v>200</v>
      </c>
    </row>
    <row r="53" spans="1:8" ht="15">
      <c r="A53" s="61">
        <v>76</v>
      </c>
      <c r="B53" s="62" t="s">
        <v>81</v>
      </c>
      <c r="C53" s="63" t="s">
        <v>82</v>
      </c>
      <c r="D53" s="64" t="s">
        <v>6</v>
      </c>
      <c r="E53" s="82">
        <v>3.48</v>
      </c>
      <c r="F53" s="89">
        <v>3.51</v>
      </c>
      <c r="G53" s="80">
        <v>3.41</v>
      </c>
      <c r="H53" s="48" t="s">
        <v>253</v>
      </c>
    </row>
    <row r="54" spans="1:8" ht="15">
      <c r="A54" s="57">
        <v>86</v>
      </c>
      <c r="B54" s="58" t="s">
        <v>143</v>
      </c>
      <c r="C54" s="59" t="s">
        <v>10</v>
      </c>
      <c r="D54" s="58" t="s">
        <v>5</v>
      </c>
      <c r="E54" s="78">
        <v>3.49</v>
      </c>
      <c r="F54" s="82">
        <v>3.36</v>
      </c>
      <c r="G54" s="86">
        <v>3.48</v>
      </c>
      <c r="H54" s="48" t="s">
        <v>219</v>
      </c>
    </row>
    <row r="55" spans="1:8" ht="15">
      <c r="A55" s="61">
        <v>98</v>
      </c>
      <c r="B55" s="62" t="s">
        <v>134</v>
      </c>
      <c r="C55" s="63" t="s">
        <v>10</v>
      </c>
      <c r="D55" s="64" t="s">
        <v>122</v>
      </c>
      <c r="E55" s="82">
        <v>3.34</v>
      </c>
      <c r="F55" s="79">
        <v>3.03</v>
      </c>
      <c r="G55" s="83">
        <v>3.43</v>
      </c>
      <c r="H55" s="48" t="s">
        <v>255</v>
      </c>
    </row>
    <row r="56" spans="1:8" ht="15">
      <c r="A56" s="61">
        <v>94</v>
      </c>
      <c r="B56" s="62" t="s">
        <v>96</v>
      </c>
      <c r="C56" s="63" t="s">
        <v>97</v>
      </c>
      <c r="D56" s="64" t="s">
        <v>93</v>
      </c>
      <c r="E56" s="78">
        <v>3.38</v>
      </c>
      <c r="F56" s="82">
        <v>3.24</v>
      </c>
      <c r="G56" s="86">
        <v>3.23</v>
      </c>
      <c r="H56" s="48" t="s">
        <v>250</v>
      </c>
    </row>
    <row r="57" spans="1:8" ht="15">
      <c r="A57" s="61">
        <v>84</v>
      </c>
      <c r="B57" s="62" t="s">
        <v>117</v>
      </c>
      <c r="C57" s="63" t="s">
        <v>118</v>
      </c>
      <c r="D57" s="64" t="s">
        <v>102</v>
      </c>
      <c r="E57" s="82">
        <v>3.29</v>
      </c>
      <c r="F57" s="78">
        <v>3.32</v>
      </c>
      <c r="G57" s="86">
        <v>3.24</v>
      </c>
      <c r="H57" s="48" t="s">
        <v>251</v>
      </c>
    </row>
    <row r="58" spans="1:8" ht="15">
      <c r="A58" s="61">
        <v>95</v>
      </c>
      <c r="B58" s="62" t="s">
        <v>98</v>
      </c>
      <c r="C58" s="63" t="s">
        <v>97</v>
      </c>
      <c r="D58" s="64" t="s">
        <v>93</v>
      </c>
      <c r="E58" s="84">
        <v>3.3</v>
      </c>
      <c r="F58" s="81">
        <v>3.09</v>
      </c>
      <c r="G58" s="80">
        <v>3.17</v>
      </c>
      <c r="H58" s="48" t="s">
        <v>252</v>
      </c>
    </row>
    <row r="59" spans="1:8" ht="15">
      <c r="A59" s="61">
        <v>80</v>
      </c>
      <c r="B59" s="62" t="s">
        <v>175</v>
      </c>
      <c r="C59" s="63" t="s">
        <v>176</v>
      </c>
      <c r="D59" s="64" t="s">
        <v>6</v>
      </c>
      <c r="E59" s="82">
        <v>3.16</v>
      </c>
      <c r="F59" s="82">
        <v>3.05</v>
      </c>
      <c r="G59" s="91">
        <v>3.27</v>
      </c>
      <c r="H59" s="48" t="s">
        <v>226</v>
      </c>
    </row>
    <row r="60" spans="1:8" ht="15">
      <c r="A60" s="61">
        <v>83</v>
      </c>
      <c r="B60" s="62" t="s">
        <v>115</v>
      </c>
      <c r="C60" s="63" t="s">
        <v>116</v>
      </c>
      <c r="D60" s="64" t="s">
        <v>102</v>
      </c>
      <c r="E60" s="82" t="s">
        <v>189</v>
      </c>
      <c r="F60" s="89">
        <v>3.11</v>
      </c>
      <c r="G60" s="80">
        <v>3.09</v>
      </c>
      <c r="H60" s="48" t="s">
        <v>254</v>
      </c>
    </row>
    <row r="61" spans="1:8" ht="15">
      <c r="A61" s="57">
        <v>85</v>
      </c>
      <c r="B61" s="58" t="s">
        <v>65</v>
      </c>
      <c r="C61" s="59" t="s">
        <v>10</v>
      </c>
      <c r="D61" s="58" t="s">
        <v>5</v>
      </c>
      <c r="E61" s="78">
        <v>3.11</v>
      </c>
      <c r="F61" s="79">
        <v>3.08</v>
      </c>
      <c r="G61" s="92">
        <v>3</v>
      </c>
      <c r="H61" s="48" t="s">
        <v>254</v>
      </c>
    </row>
    <row r="62" spans="1:8" ht="15">
      <c r="A62" s="61">
        <v>77</v>
      </c>
      <c r="B62" s="62" t="s">
        <v>83</v>
      </c>
      <c r="C62" s="63" t="s">
        <v>82</v>
      </c>
      <c r="D62" s="64" t="s">
        <v>6</v>
      </c>
      <c r="E62" s="82">
        <v>3.02</v>
      </c>
      <c r="F62" s="90">
        <v>2.78</v>
      </c>
      <c r="G62" s="91">
        <v>3.11</v>
      </c>
      <c r="H62" s="48" t="s">
        <v>254</v>
      </c>
    </row>
    <row r="63" spans="1:8" ht="15">
      <c r="A63" s="61">
        <v>79</v>
      </c>
      <c r="B63" s="62" t="s">
        <v>173</v>
      </c>
      <c r="C63" s="63" t="s">
        <v>174</v>
      </c>
      <c r="D63" s="64" t="s">
        <v>6</v>
      </c>
      <c r="E63" s="78">
        <v>3.02</v>
      </c>
      <c r="F63" s="82">
        <v>2.93</v>
      </c>
      <c r="G63" s="92">
        <v>2.81</v>
      </c>
      <c r="H63" s="48" t="s">
        <v>234</v>
      </c>
    </row>
    <row r="64" spans="1:8" ht="15">
      <c r="A64" s="61">
        <v>88</v>
      </c>
      <c r="B64" s="62" t="s">
        <v>144</v>
      </c>
      <c r="C64" s="63" t="s">
        <v>97</v>
      </c>
      <c r="D64" s="64" t="s">
        <v>5</v>
      </c>
      <c r="E64" s="78">
        <v>2.98</v>
      </c>
      <c r="F64" s="81">
        <v>2.96</v>
      </c>
      <c r="G64" s="80">
        <v>2.91</v>
      </c>
      <c r="H64" s="48" t="s">
        <v>248</v>
      </c>
    </row>
    <row r="65" spans="1:8" ht="15">
      <c r="A65" s="61">
        <v>89</v>
      </c>
      <c r="B65" s="62" t="s">
        <v>46</v>
      </c>
      <c r="C65" s="63" t="s">
        <v>43</v>
      </c>
      <c r="D65" s="64" t="s">
        <v>86</v>
      </c>
      <c r="E65" s="82">
        <v>2.68</v>
      </c>
      <c r="F65" s="78">
        <v>2.73</v>
      </c>
      <c r="G65" s="93">
        <v>2.7</v>
      </c>
      <c r="H65" s="48" t="s">
        <v>256</v>
      </c>
    </row>
    <row r="66" spans="1:8" ht="15">
      <c r="A66" s="61">
        <v>36</v>
      </c>
      <c r="B66" s="62" t="s">
        <v>184</v>
      </c>
      <c r="C66" s="63" t="s">
        <v>185</v>
      </c>
      <c r="D66" s="64" t="s">
        <v>145</v>
      </c>
      <c r="E66" s="82" t="s">
        <v>189</v>
      </c>
      <c r="F66" s="78">
        <v>2.47</v>
      </c>
      <c r="G66" s="80" t="s">
        <v>189</v>
      </c>
      <c r="H66" s="48" t="s">
        <v>257</v>
      </c>
    </row>
    <row r="67" spans="1:8" ht="15">
      <c r="A67" s="29"/>
      <c r="B67" s="30"/>
      <c r="C67" s="31"/>
      <c r="D67" s="32"/>
      <c r="E67" s="123"/>
      <c r="F67" s="124"/>
      <c r="G67" s="128"/>
      <c r="H67" s="68"/>
    </row>
    <row r="68" spans="1:8" ht="15">
      <c r="A68" s="29"/>
      <c r="B68" s="30"/>
      <c r="C68" s="31"/>
      <c r="D68" s="32"/>
      <c r="E68" s="123"/>
      <c r="F68" s="127"/>
      <c r="G68" s="124"/>
      <c r="H68" s="68"/>
    </row>
    <row r="69" spans="1:8" ht="15">
      <c r="A69" s="29"/>
      <c r="B69" s="30"/>
      <c r="C69" s="31"/>
      <c r="D69" s="32"/>
      <c r="E69" s="123"/>
      <c r="F69" s="127"/>
      <c r="G69" s="150"/>
      <c r="H69" s="68"/>
    </row>
    <row r="70" spans="1:8" ht="15">
      <c r="A70" s="29"/>
      <c r="B70" s="30"/>
      <c r="C70" s="31"/>
      <c r="D70" s="32"/>
      <c r="E70" s="123"/>
      <c r="F70" s="123"/>
      <c r="G70" s="123"/>
      <c r="H70" s="68"/>
    </row>
  </sheetData>
  <sheetProtection/>
  <mergeCells count="10">
    <mergeCell ref="C43:G43"/>
    <mergeCell ref="C44:D44"/>
    <mergeCell ref="C5:G5"/>
    <mergeCell ref="C6:D6"/>
    <mergeCell ref="A1:H2"/>
    <mergeCell ref="A4:B4"/>
    <mergeCell ref="C4:G4"/>
    <mergeCell ref="A39:H40"/>
    <mergeCell ref="A42:B42"/>
    <mergeCell ref="C42:G42"/>
  </mergeCells>
  <printOptions/>
  <pageMargins left="0.3937007874015748" right="0.26" top="0.5" bottom="0.1968503937007874" header="0.1968503937007874" footer="0.31496062992125984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N35"/>
  <sheetViews>
    <sheetView zoomScalePageLayoutView="0" workbookViewId="0" topLeftCell="U1">
      <pane ySplit="7" topLeftCell="A8" activePane="bottomLeft" state="frozen"/>
      <selection pane="topLeft" activeCell="A1" sqref="A1"/>
      <selection pane="bottomLeft" activeCell="AN24" sqref="AN24"/>
    </sheetView>
  </sheetViews>
  <sheetFormatPr defaultColWidth="9.140625" defaultRowHeight="12.75"/>
  <cols>
    <col min="1" max="1" width="8.140625" style="0" customWidth="1"/>
    <col min="2" max="2" width="23.7109375" style="0" customWidth="1"/>
    <col min="3" max="3" width="10.00390625" style="0" customWidth="1"/>
    <col min="4" max="4" width="25.57421875" style="0" customWidth="1"/>
    <col min="6" max="18" width="6.7109375" style="0" customWidth="1"/>
    <col min="22" max="22" width="4.00390625" style="0" customWidth="1"/>
    <col min="23" max="23" width="8.140625" style="0" customWidth="1"/>
    <col min="24" max="24" width="23.7109375" style="0" customWidth="1"/>
    <col min="25" max="25" width="10.00390625" style="0" customWidth="1"/>
    <col min="26" max="26" width="24.28125" style="0" customWidth="1"/>
    <col min="28" max="38" width="6.7109375" style="0" customWidth="1"/>
  </cols>
  <sheetData>
    <row r="1" spans="1:38" ht="36.75" customHeight="1">
      <c r="A1" s="197" t="s">
        <v>28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W1" s="197" t="s">
        <v>28</v>
      </c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</row>
    <row r="2" spans="4:33" ht="5.25" customHeight="1">
      <c r="D2" s="38"/>
      <c r="E2" s="38"/>
      <c r="F2" s="38"/>
      <c r="G2" s="38"/>
      <c r="H2" s="38"/>
      <c r="I2" s="38"/>
      <c r="J2" s="38"/>
      <c r="K2" s="38"/>
      <c r="Z2" s="38"/>
      <c r="AA2" s="38"/>
      <c r="AB2" s="38"/>
      <c r="AC2" s="38"/>
      <c r="AD2" s="38"/>
      <c r="AE2" s="38"/>
      <c r="AF2" s="38"/>
      <c r="AG2" s="38"/>
    </row>
    <row r="3" spans="1:33" ht="27">
      <c r="A3" s="198" t="s">
        <v>11</v>
      </c>
      <c r="B3" s="198"/>
      <c r="D3" s="198"/>
      <c r="E3" s="198"/>
      <c r="F3" s="200" t="s">
        <v>22</v>
      </c>
      <c r="G3" s="200"/>
      <c r="H3" s="200"/>
      <c r="I3" s="200"/>
      <c r="J3" s="200"/>
      <c r="K3" s="52"/>
      <c r="W3" s="198" t="s">
        <v>11</v>
      </c>
      <c r="X3" s="198"/>
      <c r="Z3" s="198"/>
      <c r="AA3" s="198"/>
      <c r="AB3" s="200" t="s">
        <v>22</v>
      </c>
      <c r="AC3" s="200"/>
      <c r="AD3" s="200"/>
      <c r="AE3" s="200"/>
      <c r="AF3" s="200"/>
      <c r="AG3" s="52"/>
    </row>
    <row r="4" spans="1:33" ht="18.75">
      <c r="A4" s="39" t="s">
        <v>85</v>
      </c>
      <c r="B4" s="53"/>
      <c r="D4" s="39"/>
      <c r="E4" s="53"/>
      <c r="F4" s="199" t="s">
        <v>13</v>
      </c>
      <c r="G4" s="199"/>
      <c r="H4" s="199"/>
      <c r="I4" s="199"/>
      <c r="J4" s="199"/>
      <c r="K4" s="53"/>
      <c r="W4" s="39" t="s">
        <v>85</v>
      </c>
      <c r="X4" s="53"/>
      <c r="Z4" s="39"/>
      <c r="AA4" s="53"/>
      <c r="AB4" s="199" t="s">
        <v>19</v>
      </c>
      <c r="AC4" s="199"/>
      <c r="AD4" s="199"/>
      <c r="AE4" s="199"/>
      <c r="AF4" s="199"/>
      <c r="AG4" s="53"/>
    </row>
    <row r="5" spans="4:33" ht="15.75">
      <c r="D5" s="51"/>
      <c r="E5" s="40"/>
      <c r="F5" s="198"/>
      <c r="G5" s="198"/>
      <c r="H5" s="39"/>
      <c r="I5" s="39"/>
      <c r="J5" s="39"/>
      <c r="K5" s="41"/>
      <c r="Z5" s="51"/>
      <c r="AA5" s="40"/>
      <c r="AB5" s="198"/>
      <c r="AC5" s="198"/>
      <c r="AD5" s="39"/>
      <c r="AE5" s="39"/>
      <c r="AF5" s="39"/>
      <c r="AG5" s="41"/>
    </row>
    <row r="6" spans="1:39" ht="15.75" customHeight="1">
      <c r="A6" s="205" t="s">
        <v>14</v>
      </c>
      <c r="B6" s="205" t="s">
        <v>15</v>
      </c>
      <c r="C6" s="205" t="s">
        <v>16</v>
      </c>
      <c r="D6" s="207" t="s">
        <v>17</v>
      </c>
      <c r="E6" s="209" t="s">
        <v>21</v>
      </c>
      <c r="F6" s="205">
        <v>90</v>
      </c>
      <c r="G6" s="205">
        <v>95</v>
      </c>
      <c r="H6" s="205">
        <v>100</v>
      </c>
      <c r="I6" s="205">
        <v>105</v>
      </c>
      <c r="J6" s="205">
        <v>110</v>
      </c>
      <c r="K6" s="205">
        <v>115</v>
      </c>
      <c r="L6" s="205">
        <v>120</v>
      </c>
      <c r="M6" s="205">
        <v>123</v>
      </c>
      <c r="N6" s="205">
        <v>126</v>
      </c>
      <c r="O6" s="205">
        <v>129</v>
      </c>
      <c r="P6" s="205">
        <v>132</v>
      </c>
      <c r="Q6" s="205">
        <v>135</v>
      </c>
      <c r="R6" s="205">
        <v>138</v>
      </c>
      <c r="S6" s="203" t="s">
        <v>18</v>
      </c>
      <c r="T6" s="236"/>
      <c r="U6" s="236"/>
      <c r="W6" s="205" t="s">
        <v>14</v>
      </c>
      <c r="X6" s="205" t="s">
        <v>15</v>
      </c>
      <c r="Y6" s="205" t="s">
        <v>16</v>
      </c>
      <c r="Z6" s="207" t="s">
        <v>17</v>
      </c>
      <c r="AA6" s="209" t="s">
        <v>21</v>
      </c>
      <c r="AB6" s="205">
        <v>90</v>
      </c>
      <c r="AC6" s="205">
        <v>95</v>
      </c>
      <c r="AD6" s="205">
        <v>100</v>
      </c>
      <c r="AE6" s="205">
        <v>105</v>
      </c>
      <c r="AF6" s="205">
        <v>110</v>
      </c>
      <c r="AG6" s="205">
        <v>115</v>
      </c>
      <c r="AH6" s="205">
        <v>120</v>
      </c>
      <c r="AI6" s="205">
        <v>123</v>
      </c>
      <c r="AJ6" s="205">
        <v>126</v>
      </c>
      <c r="AK6" s="205">
        <v>129</v>
      </c>
      <c r="AL6" s="205">
        <v>132</v>
      </c>
      <c r="AM6" s="203" t="s">
        <v>18</v>
      </c>
    </row>
    <row r="7" spans="1:39" ht="12.75" customHeight="1">
      <c r="A7" s="206"/>
      <c r="B7" s="206"/>
      <c r="C7" s="206"/>
      <c r="D7" s="208"/>
      <c r="E7" s="210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4"/>
      <c r="T7" s="236"/>
      <c r="U7" s="236"/>
      <c r="W7" s="206"/>
      <c r="X7" s="206"/>
      <c r="Y7" s="206"/>
      <c r="Z7" s="208"/>
      <c r="AA7" s="210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4"/>
    </row>
    <row r="8" spans="1:39" ht="15">
      <c r="A8" s="61">
        <v>73</v>
      </c>
      <c r="B8" s="62" t="s">
        <v>73</v>
      </c>
      <c r="C8" s="63" t="s">
        <v>10</v>
      </c>
      <c r="D8" s="64" t="s">
        <v>6</v>
      </c>
      <c r="E8" s="134">
        <v>110</v>
      </c>
      <c r="F8" s="117"/>
      <c r="G8" s="77"/>
      <c r="H8" s="77"/>
      <c r="I8" s="77"/>
      <c r="J8" s="77">
        <v>0</v>
      </c>
      <c r="K8" s="77" t="s">
        <v>210</v>
      </c>
      <c r="L8" s="77">
        <v>0</v>
      </c>
      <c r="M8" s="47">
        <v>0</v>
      </c>
      <c r="N8" s="77">
        <v>0</v>
      </c>
      <c r="O8" s="77">
        <v>0</v>
      </c>
      <c r="P8" s="77" t="s">
        <v>210</v>
      </c>
      <c r="Q8" s="47">
        <v>0</v>
      </c>
      <c r="R8" s="77" t="s">
        <v>208</v>
      </c>
      <c r="S8" s="132">
        <v>1.35</v>
      </c>
      <c r="T8" s="69"/>
      <c r="U8" s="69"/>
      <c r="W8" s="61">
        <v>78</v>
      </c>
      <c r="X8" s="62" t="s">
        <v>171</v>
      </c>
      <c r="Y8" s="63" t="s">
        <v>172</v>
      </c>
      <c r="Z8" s="64" t="s">
        <v>6</v>
      </c>
      <c r="AA8" s="134">
        <v>100</v>
      </c>
      <c r="AB8" s="117"/>
      <c r="AC8" s="117"/>
      <c r="AD8" s="117">
        <v>0</v>
      </c>
      <c r="AE8" s="117">
        <v>0</v>
      </c>
      <c r="AF8" s="117">
        <v>0</v>
      </c>
      <c r="AG8" s="133">
        <v>0</v>
      </c>
      <c r="AH8" s="133">
        <v>0</v>
      </c>
      <c r="AI8" s="133">
        <v>0</v>
      </c>
      <c r="AJ8" s="117">
        <v>0</v>
      </c>
      <c r="AK8" s="133" t="s">
        <v>210</v>
      </c>
      <c r="AL8" s="133" t="s">
        <v>208</v>
      </c>
      <c r="AM8" s="132">
        <v>1.29</v>
      </c>
    </row>
    <row r="9" spans="1:39" ht="15">
      <c r="A9" s="61">
        <v>71</v>
      </c>
      <c r="B9" s="62" t="s">
        <v>177</v>
      </c>
      <c r="C9" s="63" t="s">
        <v>71</v>
      </c>
      <c r="D9" s="64" t="s">
        <v>6</v>
      </c>
      <c r="E9" s="134">
        <v>120</v>
      </c>
      <c r="F9" s="133"/>
      <c r="G9" s="133"/>
      <c r="H9" s="133"/>
      <c r="I9" s="133"/>
      <c r="J9" s="133"/>
      <c r="K9" s="133"/>
      <c r="L9" s="117">
        <v>0</v>
      </c>
      <c r="M9" s="117">
        <v>0</v>
      </c>
      <c r="N9" s="133" t="s">
        <v>209</v>
      </c>
      <c r="O9" s="117">
        <v>0</v>
      </c>
      <c r="P9" s="133" t="s">
        <v>208</v>
      </c>
      <c r="Q9" s="117"/>
      <c r="R9" s="117"/>
      <c r="S9" s="132">
        <v>1.29</v>
      </c>
      <c r="T9" s="137"/>
      <c r="U9" s="137"/>
      <c r="W9" s="61">
        <v>76</v>
      </c>
      <c r="X9" s="62" t="s">
        <v>81</v>
      </c>
      <c r="Y9" s="63" t="s">
        <v>82</v>
      </c>
      <c r="Z9" s="64" t="s">
        <v>6</v>
      </c>
      <c r="AA9" s="134">
        <v>105</v>
      </c>
      <c r="AB9" s="117"/>
      <c r="AC9" s="117"/>
      <c r="AD9" s="117"/>
      <c r="AE9" s="117">
        <v>0</v>
      </c>
      <c r="AF9" s="133" t="s">
        <v>210</v>
      </c>
      <c r="AG9" s="133" t="s">
        <v>210</v>
      </c>
      <c r="AH9" s="117">
        <v>0</v>
      </c>
      <c r="AI9" s="133" t="s">
        <v>209</v>
      </c>
      <c r="AJ9" s="133" t="s">
        <v>208</v>
      </c>
      <c r="AK9" s="117"/>
      <c r="AL9" s="117"/>
      <c r="AM9" s="132">
        <v>1.23</v>
      </c>
    </row>
    <row r="10" spans="1:39" ht="15">
      <c r="A10" s="61">
        <v>57</v>
      </c>
      <c r="B10" s="62" t="s">
        <v>91</v>
      </c>
      <c r="C10" s="63" t="s">
        <v>56</v>
      </c>
      <c r="D10" s="64" t="s">
        <v>90</v>
      </c>
      <c r="E10" s="54">
        <v>100</v>
      </c>
      <c r="F10" s="47"/>
      <c r="G10" s="47"/>
      <c r="H10" s="47">
        <v>0</v>
      </c>
      <c r="I10" s="47">
        <v>0</v>
      </c>
      <c r="J10" s="47">
        <v>0</v>
      </c>
      <c r="K10" s="77" t="s">
        <v>210</v>
      </c>
      <c r="L10" s="47">
        <v>0</v>
      </c>
      <c r="M10" s="77">
        <v>0</v>
      </c>
      <c r="N10" s="77" t="s">
        <v>209</v>
      </c>
      <c r="O10" s="77" t="s">
        <v>208</v>
      </c>
      <c r="P10" s="47"/>
      <c r="Q10" s="47"/>
      <c r="R10" s="47"/>
      <c r="S10" s="132">
        <v>1.26</v>
      </c>
      <c r="T10" s="69"/>
      <c r="U10" s="69"/>
      <c r="W10" s="57">
        <v>92</v>
      </c>
      <c r="X10" s="58" t="s">
        <v>44</v>
      </c>
      <c r="Y10" s="59" t="s">
        <v>40</v>
      </c>
      <c r="Z10" s="58" t="s">
        <v>86</v>
      </c>
      <c r="AA10" s="134">
        <v>95</v>
      </c>
      <c r="AB10" s="117"/>
      <c r="AC10" s="117">
        <v>0</v>
      </c>
      <c r="AD10" s="117">
        <v>0</v>
      </c>
      <c r="AE10" s="117">
        <v>0</v>
      </c>
      <c r="AF10" s="117">
        <v>0</v>
      </c>
      <c r="AG10" s="133" t="s">
        <v>210</v>
      </c>
      <c r="AH10" s="133" t="s">
        <v>210</v>
      </c>
      <c r="AI10" s="133" t="s">
        <v>209</v>
      </c>
      <c r="AJ10" s="133" t="s">
        <v>208</v>
      </c>
      <c r="AK10" s="117"/>
      <c r="AL10" s="117"/>
      <c r="AM10" s="132">
        <v>1.23</v>
      </c>
    </row>
    <row r="11" spans="1:39" ht="15">
      <c r="A11" s="61">
        <v>52</v>
      </c>
      <c r="B11" s="62" t="s">
        <v>132</v>
      </c>
      <c r="C11" s="63" t="s">
        <v>10</v>
      </c>
      <c r="D11" s="64" t="s">
        <v>122</v>
      </c>
      <c r="E11" s="134">
        <v>90</v>
      </c>
      <c r="F11" s="133">
        <v>0</v>
      </c>
      <c r="G11" s="117">
        <v>0</v>
      </c>
      <c r="H11" s="117">
        <v>0</v>
      </c>
      <c r="I11" s="133" t="s">
        <v>210</v>
      </c>
      <c r="J11" s="133" t="s">
        <v>210</v>
      </c>
      <c r="K11" s="133">
        <v>0</v>
      </c>
      <c r="L11" s="133" t="s">
        <v>209</v>
      </c>
      <c r="M11" s="133" t="s">
        <v>209</v>
      </c>
      <c r="N11" s="133" t="s">
        <v>208</v>
      </c>
      <c r="O11" s="117"/>
      <c r="P11" s="117"/>
      <c r="Q11" s="117"/>
      <c r="R11" s="117"/>
      <c r="S11" s="132">
        <v>1.23</v>
      </c>
      <c r="T11" s="69"/>
      <c r="U11" s="69"/>
      <c r="W11" s="57">
        <v>93</v>
      </c>
      <c r="X11" s="60" t="s">
        <v>95</v>
      </c>
      <c r="Y11" s="59" t="s">
        <v>10</v>
      </c>
      <c r="Z11" s="60" t="s">
        <v>93</v>
      </c>
      <c r="AA11" s="134">
        <v>90</v>
      </c>
      <c r="AB11" s="117">
        <v>0</v>
      </c>
      <c r="AC11" s="117">
        <v>0</v>
      </c>
      <c r="AD11" s="47">
        <v>0</v>
      </c>
      <c r="AE11" s="47">
        <v>0</v>
      </c>
      <c r="AF11" s="47">
        <v>0</v>
      </c>
      <c r="AG11" s="77" t="s">
        <v>210</v>
      </c>
      <c r="AH11" s="77" t="s">
        <v>209</v>
      </c>
      <c r="AI11" s="77" t="s">
        <v>209</v>
      </c>
      <c r="AJ11" s="77" t="s">
        <v>208</v>
      </c>
      <c r="AK11" s="47"/>
      <c r="AL11" s="47"/>
      <c r="AM11" s="132">
        <v>1.23</v>
      </c>
    </row>
    <row r="12" spans="1:39" ht="15">
      <c r="A12" s="61">
        <v>56</v>
      </c>
      <c r="B12" s="62" t="s">
        <v>89</v>
      </c>
      <c r="C12" s="63" t="s">
        <v>57</v>
      </c>
      <c r="D12" s="64" t="s">
        <v>90</v>
      </c>
      <c r="E12" s="54">
        <v>100</v>
      </c>
      <c r="F12" s="47"/>
      <c r="G12" s="117"/>
      <c r="H12" s="117">
        <v>0</v>
      </c>
      <c r="I12" s="133">
        <v>0</v>
      </c>
      <c r="J12" s="133">
        <v>0</v>
      </c>
      <c r="K12" s="133">
        <v>0</v>
      </c>
      <c r="L12" s="133" t="s">
        <v>210</v>
      </c>
      <c r="M12" s="133" t="s">
        <v>208</v>
      </c>
      <c r="N12" s="117"/>
      <c r="O12" s="117"/>
      <c r="P12" s="117"/>
      <c r="Q12" s="117"/>
      <c r="R12" s="117"/>
      <c r="S12" s="132">
        <v>1.2</v>
      </c>
      <c r="T12" s="69"/>
      <c r="U12" s="69"/>
      <c r="W12" s="61">
        <v>77</v>
      </c>
      <c r="X12" s="62" t="s">
        <v>83</v>
      </c>
      <c r="Y12" s="63" t="s">
        <v>82</v>
      </c>
      <c r="Z12" s="64" t="s">
        <v>6</v>
      </c>
      <c r="AA12" s="134">
        <v>100</v>
      </c>
      <c r="AB12" s="117"/>
      <c r="AC12" s="117"/>
      <c r="AD12" s="117">
        <v>0</v>
      </c>
      <c r="AE12" s="117">
        <v>0</v>
      </c>
      <c r="AF12" s="133">
        <v>0</v>
      </c>
      <c r="AG12" s="133" t="s">
        <v>210</v>
      </c>
      <c r="AH12" s="133" t="s">
        <v>208</v>
      </c>
      <c r="AI12" s="133"/>
      <c r="AJ12" s="133"/>
      <c r="AK12" s="133"/>
      <c r="AL12" s="133"/>
      <c r="AM12" s="132">
        <v>1.15</v>
      </c>
    </row>
    <row r="13" spans="1:39" ht="15">
      <c r="A13" s="61">
        <v>65</v>
      </c>
      <c r="B13" s="62" t="s">
        <v>54</v>
      </c>
      <c r="C13" s="63" t="s">
        <v>161</v>
      </c>
      <c r="D13" s="64" t="s">
        <v>145</v>
      </c>
      <c r="E13" s="54">
        <v>90</v>
      </c>
      <c r="F13" s="47">
        <v>0</v>
      </c>
      <c r="G13" s="117">
        <v>0</v>
      </c>
      <c r="H13" s="117">
        <v>0</v>
      </c>
      <c r="I13" s="117">
        <v>0</v>
      </c>
      <c r="J13" s="133">
        <v>0</v>
      </c>
      <c r="K13" s="133" t="s">
        <v>210</v>
      </c>
      <c r="L13" s="133" t="s">
        <v>209</v>
      </c>
      <c r="M13" s="133" t="s">
        <v>208</v>
      </c>
      <c r="N13" s="117"/>
      <c r="O13" s="117"/>
      <c r="P13" s="117"/>
      <c r="Q13" s="117"/>
      <c r="R13" s="117"/>
      <c r="S13" s="132">
        <v>1.2</v>
      </c>
      <c r="T13" s="69"/>
      <c r="U13" s="69"/>
      <c r="W13" s="57">
        <v>97</v>
      </c>
      <c r="X13" s="58" t="s">
        <v>133</v>
      </c>
      <c r="Y13" s="59" t="s">
        <v>10</v>
      </c>
      <c r="Z13" s="58" t="s">
        <v>122</v>
      </c>
      <c r="AA13" s="134">
        <v>90</v>
      </c>
      <c r="AB13" s="117">
        <v>0</v>
      </c>
      <c r="AC13" s="117">
        <v>0</v>
      </c>
      <c r="AD13" s="117">
        <v>0</v>
      </c>
      <c r="AE13" s="133" t="s">
        <v>209</v>
      </c>
      <c r="AF13" s="133" t="s">
        <v>210</v>
      </c>
      <c r="AG13" s="133" t="s">
        <v>209</v>
      </c>
      <c r="AH13" s="133" t="s">
        <v>208</v>
      </c>
      <c r="AI13" s="117"/>
      <c r="AJ13" s="117"/>
      <c r="AK13" s="117"/>
      <c r="AL13" s="117"/>
      <c r="AM13" s="132">
        <v>1.15</v>
      </c>
    </row>
    <row r="14" spans="1:39" ht="15">
      <c r="A14" s="61">
        <v>70</v>
      </c>
      <c r="B14" s="62" t="s">
        <v>51</v>
      </c>
      <c r="C14" s="63" t="s">
        <v>10</v>
      </c>
      <c r="D14" s="64" t="s">
        <v>9</v>
      </c>
      <c r="E14" s="134">
        <v>90</v>
      </c>
      <c r="F14" s="117">
        <v>0</v>
      </c>
      <c r="G14" s="47">
        <v>0</v>
      </c>
      <c r="H14" s="47">
        <v>0</v>
      </c>
      <c r="I14" s="77" t="s">
        <v>210</v>
      </c>
      <c r="J14" s="77" t="s">
        <v>210</v>
      </c>
      <c r="K14" s="133" t="s">
        <v>209</v>
      </c>
      <c r="L14" s="133" t="s">
        <v>208</v>
      </c>
      <c r="M14" s="117"/>
      <c r="N14" s="117"/>
      <c r="O14" s="117"/>
      <c r="P14" s="117"/>
      <c r="Q14" s="117"/>
      <c r="R14" s="117"/>
      <c r="S14" s="132">
        <v>1.15</v>
      </c>
      <c r="T14" s="69"/>
      <c r="U14" s="69"/>
      <c r="W14" s="61">
        <v>95</v>
      </c>
      <c r="X14" s="62" t="s">
        <v>98</v>
      </c>
      <c r="Y14" s="63" t="s">
        <v>97</v>
      </c>
      <c r="Z14" s="64" t="s">
        <v>93</v>
      </c>
      <c r="AA14" s="134">
        <v>90</v>
      </c>
      <c r="AB14" s="117">
        <v>0</v>
      </c>
      <c r="AC14" s="117">
        <v>0</v>
      </c>
      <c r="AD14" s="117">
        <v>0</v>
      </c>
      <c r="AE14" s="117">
        <v>0</v>
      </c>
      <c r="AF14" s="117">
        <v>0</v>
      </c>
      <c r="AG14" s="133" t="s">
        <v>208</v>
      </c>
      <c r="AH14" s="117"/>
      <c r="AI14" s="117"/>
      <c r="AJ14" s="117"/>
      <c r="AK14" s="117"/>
      <c r="AL14" s="117"/>
      <c r="AM14" s="132">
        <v>1.1</v>
      </c>
    </row>
    <row r="15" spans="1:39" ht="15">
      <c r="A15" s="61">
        <v>59</v>
      </c>
      <c r="B15" s="62" t="s">
        <v>142</v>
      </c>
      <c r="C15" s="63" t="s">
        <v>10</v>
      </c>
      <c r="D15" s="64" t="s">
        <v>5</v>
      </c>
      <c r="E15" s="54">
        <v>90</v>
      </c>
      <c r="F15" s="77">
        <v>0</v>
      </c>
      <c r="G15" s="47">
        <v>0</v>
      </c>
      <c r="H15" s="47">
        <v>0</v>
      </c>
      <c r="I15" s="77">
        <v>0</v>
      </c>
      <c r="J15" s="77">
        <v>0</v>
      </c>
      <c r="K15" s="77" t="s">
        <v>208</v>
      </c>
      <c r="L15" s="47"/>
      <c r="M15" s="47"/>
      <c r="N15" s="47"/>
      <c r="O15" s="47"/>
      <c r="P15" s="47"/>
      <c r="Q15" s="47"/>
      <c r="R15" s="47"/>
      <c r="S15" s="132">
        <v>1.1</v>
      </c>
      <c r="T15" s="69"/>
      <c r="U15" s="69"/>
      <c r="W15" s="61">
        <v>91</v>
      </c>
      <c r="X15" s="62" t="s">
        <v>88</v>
      </c>
      <c r="Y15" s="63" t="s">
        <v>42</v>
      </c>
      <c r="Z15" s="64" t="s">
        <v>86</v>
      </c>
      <c r="AA15" s="134">
        <v>90</v>
      </c>
      <c r="AB15" s="117">
        <v>0</v>
      </c>
      <c r="AC15" s="133">
        <v>0</v>
      </c>
      <c r="AD15" s="133">
        <v>0</v>
      </c>
      <c r="AE15" s="133">
        <v>0</v>
      </c>
      <c r="AF15" s="133" t="s">
        <v>209</v>
      </c>
      <c r="AG15" s="133" t="s">
        <v>208</v>
      </c>
      <c r="AH15" s="117"/>
      <c r="AI15" s="117"/>
      <c r="AJ15" s="117"/>
      <c r="AK15" s="117"/>
      <c r="AL15" s="117"/>
      <c r="AM15" s="132">
        <v>1.1</v>
      </c>
    </row>
    <row r="16" spans="1:39" ht="15">
      <c r="A16" s="61">
        <v>51</v>
      </c>
      <c r="B16" s="62" t="s">
        <v>131</v>
      </c>
      <c r="C16" s="63" t="s">
        <v>10</v>
      </c>
      <c r="D16" s="64" t="s">
        <v>122</v>
      </c>
      <c r="E16" s="54">
        <v>90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77" t="s">
        <v>208</v>
      </c>
      <c r="L16" s="47"/>
      <c r="M16" s="47"/>
      <c r="N16" s="47"/>
      <c r="O16" s="47"/>
      <c r="P16" s="77"/>
      <c r="Q16" s="77"/>
      <c r="R16" s="47"/>
      <c r="S16" s="132">
        <v>1.1</v>
      </c>
      <c r="T16" s="69"/>
      <c r="U16" s="69"/>
      <c r="W16" s="61">
        <v>94</v>
      </c>
      <c r="X16" s="62" t="s">
        <v>96</v>
      </c>
      <c r="Y16" s="63" t="s">
        <v>97</v>
      </c>
      <c r="Z16" s="64" t="s">
        <v>93</v>
      </c>
      <c r="AA16" s="134">
        <v>90</v>
      </c>
      <c r="AB16" s="117">
        <v>0</v>
      </c>
      <c r="AC16" s="117">
        <v>0</v>
      </c>
      <c r="AD16" s="117">
        <v>0</v>
      </c>
      <c r="AE16" s="133" t="s">
        <v>210</v>
      </c>
      <c r="AF16" s="133">
        <v>0</v>
      </c>
      <c r="AG16" s="133" t="s">
        <v>208</v>
      </c>
      <c r="AH16" s="117"/>
      <c r="AI16" s="117"/>
      <c r="AJ16" s="117"/>
      <c r="AK16" s="117"/>
      <c r="AL16" s="117"/>
      <c r="AM16" s="132">
        <v>1.1</v>
      </c>
    </row>
    <row r="17" spans="1:39" ht="15">
      <c r="A17" s="61">
        <v>58</v>
      </c>
      <c r="B17" s="62" t="s">
        <v>141</v>
      </c>
      <c r="C17" s="63" t="s">
        <v>10</v>
      </c>
      <c r="D17" s="64" t="s">
        <v>5</v>
      </c>
      <c r="E17" s="134">
        <v>90</v>
      </c>
      <c r="F17" s="117">
        <v>0</v>
      </c>
      <c r="G17" s="47">
        <v>0</v>
      </c>
      <c r="H17" s="77">
        <v>0</v>
      </c>
      <c r="I17" s="77" t="s">
        <v>210</v>
      </c>
      <c r="J17" s="47">
        <v>0</v>
      </c>
      <c r="K17" s="77" t="s">
        <v>208</v>
      </c>
      <c r="L17" s="47"/>
      <c r="M17" s="47"/>
      <c r="N17" s="77"/>
      <c r="O17" s="47"/>
      <c r="P17" s="77"/>
      <c r="Q17" s="47"/>
      <c r="R17" s="47"/>
      <c r="S17" s="132">
        <v>1.1</v>
      </c>
      <c r="T17" s="69"/>
      <c r="U17" s="69"/>
      <c r="W17" s="61">
        <v>98</v>
      </c>
      <c r="X17" s="62" t="s">
        <v>134</v>
      </c>
      <c r="Y17" s="63" t="s">
        <v>10</v>
      </c>
      <c r="Z17" s="64" t="s">
        <v>122</v>
      </c>
      <c r="AA17" s="134">
        <v>90</v>
      </c>
      <c r="AB17" s="117">
        <v>0</v>
      </c>
      <c r="AC17" s="117">
        <v>0</v>
      </c>
      <c r="AD17" s="133" t="s">
        <v>210</v>
      </c>
      <c r="AE17" s="117">
        <v>0</v>
      </c>
      <c r="AF17" s="117">
        <v>0</v>
      </c>
      <c r="AG17" s="133" t="s">
        <v>208</v>
      </c>
      <c r="AH17" s="117"/>
      <c r="AI17" s="117"/>
      <c r="AJ17" s="117"/>
      <c r="AK17" s="117"/>
      <c r="AL17" s="117"/>
      <c r="AM17" s="132">
        <v>1.1</v>
      </c>
    </row>
    <row r="18" spans="1:39" ht="15">
      <c r="A18" s="57">
        <v>66</v>
      </c>
      <c r="B18" s="58" t="s">
        <v>162</v>
      </c>
      <c r="C18" s="59" t="s">
        <v>163</v>
      </c>
      <c r="D18" s="64" t="s">
        <v>145</v>
      </c>
      <c r="E18" s="54">
        <v>90</v>
      </c>
      <c r="F18" s="47">
        <v>0</v>
      </c>
      <c r="G18" s="47">
        <v>0</v>
      </c>
      <c r="H18" s="47">
        <v>0</v>
      </c>
      <c r="I18" s="77" t="s">
        <v>210</v>
      </c>
      <c r="J18" s="47">
        <v>0</v>
      </c>
      <c r="K18" s="77" t="s">
        <v>208</v>
      </c>
      <c r="L18" s="77"/>
      <c r="M18" s="77"/>
      <c r="N18" s="47"/>
      <c r="O18" s="47"/>
      <c r="P18" s="47"/>
      <c r="Q18" s="47"/>
      <c r="R18" s="47"/>
      <c r="S18" s="132">
        <v>1.1</v>
      </c>
      <c r="T18" s="69"/>
      <c r="U18" s="69"/>
      <c r="W18" s="57">
        <v>90</v>
      </c>
      <c r="X18" s="58" t="s">
        <v>45</v>
      </c>
      <c r="Y18" s="59" t="s">
        <v>41</v>
      </c>
      <c r="Z18" s="58" t="s">
        <v>86</v>
      </c>
      <c r="AA18" s="134">
        <v>90</v>
      </c>
      <c r="AB18" s="117">
        <v>0</v>
      </c>
      <c r="AC18" s="117">
        <v>0</v>
      </c>
      <c r="AD18" s="117">
        <v>0</v>
      </c>
      <c r="AE18" s="133" t="s">
        <v>209</v>
      </c>
      <c r="AF18" s="133" t="s">
        <v>208</v>
      </c>
      <c r="AG18" s="133"/>
      <c r="AH18" s="133"/>
      <c r="AI18" s="133"/>
      <c r="AJ18" s="117"/>
      <c r="AK18" s="117"/>
      <c r="AL18" s="117"/>
      <c r="AM18" s="132">
        <v>1.05</v>
      </c>
    </row>
    <row r="19" spans="1:39" ht="15">
      <c r="A19" s="61">
        <v>54</v>
      </c>
      <c r="B19" s="62" t="s">
        <v>47</v>
      </c>
      <c r="C19" s="63" t="s">
        <v>48</v>
      </c>
      <c r="D19" s="64" t="s">
        <v>86</v>
      </c>
      <c r="E19" s="54">
        <v>95</v>
      </c>
      <c r="F19" s="47"/>
      <c r="G19" s="77">
        <v>0</v>
      </c>
      <c r="H19" s="77">
        <v>0</v>
      </c>
      <c r="I19" s="77" t="s">
        <v>210</v>
      </c>
      <c r="J19" s="77">
        <v>0</v>
      </c>
      <c r="K19" s="133" t="s">
        <v>208</v>
      </c>
      <c r="L19" s="133"/>
      <c r="M19" s="117"/>
      <c r="N19" s="117"/>
      <c r="O19" s="117"/>
      <c r="P19" s="117"/>
      <c r="Q19" s="117"/>
      <c r="R19" s="117"/>
      <c r="S19" s="132">
        <v>1.1</v>
      </c>
      <c r="T19" s="69"/>
      <c r="U19" s="69"/>
      <c r="W19" s="57">
        <v>85</v>
      </c>
      <c r="X19" s="58" t="s">
        <v>65</v>
      </c>
      <c r="Y19" s="59" t="s">
        <v>10</v>
      </c>
      <c r="Z19" s="58" t="s">
        <v>5</v>
      </c>
      <c r="AA19" s="134">
        <v>90</v>
      </c>
      <c r="AB19" s="117">
        <v>0</v>
      </c>
      <c r="AC19" s="133">
        <v>0</v>
      </c>
      <c r="AD19" s="133" t="s">
        <v>210</v>
      </c>
      <c r="AE19" s="133" t="s">
        <v>209</v>
      </c>
      <c r="AF19" s="133" t="s">
        <v>208</v>
      </c>
      <c r="AG19" s="133"/>
      <c r="AH19" s="133"/>
      <c r="AI19" s="117"/>
      <c r="AJ19" s="117"/>
      <c r="AK19" s="117"/>
      <c r="AL19" s="117"/>
      <c r="AM19" s="132">
        <v>1.05</v>
      </c>
    </row>
    <row r="20" spans="1:39" ht="15">
      <c r="A20" s="61">
        <v>63</v>
      </c>
      <c r="B20" s="62" t="s">
        <v>159</v>
      </c>
      <c r="C20" s="63" t="s">
        <v>160</v>
      </c>
      <c r="D20" s="64" t="s">
        <v>145</v>
      </c>
      <c r="E20" s="54">
        <v>90</v>
      </c>
      <c r="F20" s="47">
        <v>0</v>
      </c>
      <c r="G20" s="77">
        <v>0</v>
      </c>
      <c r="H20" s="77" t="s">
        <v>210</v>
      </c>
      <c r="I20" s="77" t="s">
        <v>210</v>
      </c>
      <c r="J20" s="77" t="s">
        <v>209</v>
      </c>
      <c r="K20" s="77" t="s">
        <v>208</v>
      </c>
      <c r="L20" s="47"/>
      <c r="M20" s="47"/>
      <c r="N20" s="77"/>
      <c r="O20" s="77"/>
      <c r="P20" s="47"/>
      <c r="Q20" s="47"/>
      <c r="R20" s="47"/>
      <c r="S20" s="132">
        <v>1.1</v>
      </c>
      <c r="T20" s="69"/>
      <c r="U20" s="69"/>
      <c r="W20" s="57">
        <v>86</v>
      </c>
      <c r="X20" s="58" t="s">
        <v>143</v>
      </c>
      <c r="Y20" s="59" t="s">
        <v>10</v>
      </c>
      <c r="Z20" s="58" t="s">
        <v>5</v>
      </c>
      <c r="AA20" s="134">
        <v>90</v>
      </c>
      <c r="AB20" s="117">
        <v>0</v>
      </c>
      <c r="AC20" s="117">
        <v>0</v>
      </c>
      <c r="AD20" s="133">
        <v>0</v>
      </c>
      <c r="AE20" s="133" t="s">
        <v>208</v>
      </c>
      <c r="AF20" s="117"/>
      <c r="AG20" s="117"/>
      <c r="AH20" s="117"/>
      <c r="AI20" s="117"/>
      <c r="AJ20" s="117"/>
      <c r="AK20" s="117"/>
      <c r="AL20" s="117"/>
      <c r="AM20" s="132">
        <v>1</v>
      </c>
    </row>
    <row r="21" spans="1:40" ht="15">
      <c r="A21" s="61">
        <v>75</v>
      </c>
      <c r="B21" s="62" t="s">
        <v>178</v>
      </c>
      <c r="C21" s="63" t="s">
        <v>179</v>
      </c>
      <c r="D21" s="64" t="s">
        <v>6</v>
      </c>
      <c r="E21" s="134">
        <v>90</v>
      </c>
      <c r="F21" s="117">
        <v>0</v>
      </c>
      <c r="G21" s="77" t="s">
        <v>210</v>
      </c>
      <c r="H21" s="47">
        <v>0</v>
      </c>
      <c r="I21" s="77" t="s">
        <v>210</v>
      </c>
      <c r="J21" s="77" t="s">
        <v>208</v>
      </c>
      <c r="K21" s="133"/>
      <c r="L21" s="133"/>
      <c r="M21" s="117"/>
      <c r="N21" s="117"/>
      <c r="O21" s="117"/>
      <c r="P21" s="117"/>
      <c r="Q21" s="117"/>
      <c r="R21" s="117"/>
      <c r="S21" s="132">
        <v>1.05</v>
      </c>
      <c r="T21" s="137"/>
      <c r="U21" s="69"/>
      <c r="W21" s="61">
        <v>84</v>
      </c>
      <c r="X21" s="62" t="s">
        <v>117</v>
      </c>
      <c r="Y21" s="63" t="s">
        <v>118</v>
      </c>
      <c r="Z21" s="64" t="s">
        <v>102</v>
      </c>
      <c r="AA21" s="54">
        <v>90</v>
      </c>
      <c r="AB21" s="47">
        <v>0</v>
      </c>
      <c r="AC21" s="47">
        <v>0</v>
      </c>
      <c r="AD21" s="117">
        <v>0</v>
      </c>
      <c r="AE21" s="133" t="s">
        <v>208</v>
      </c>
      <c r="AF21" s="117"/>
      <c r="AG21" s="117"/>
      <c r="AH21" s="117"/>
      <c r="AI21" s="117"/>
      <c r="AJ21" s="117"/>
      <c r="AK21" s="117"/>
      <c r="AL21" s="117"/>
      <c r="AM21" s="132">
        <v>1</v>
      </c>
      <c r="AN21" s="2"/>
    </row>
    <row r="22" spans="1:39" s="2" customFormat="1" ht="15">
      <c r="A22" s="57">
        <v>69</v>
      </c>
      <c r="B22" s="58" t="s">
        <v>111</v>
      </c>
      <c r="C22" s="59" t="s">
        <v>112</v>
      </c>
      <c r="D22" s="58" t="s">
        <v>102</v>
      </c>
      <c r="E22" s="134">
        <v>90</v>
      </c>
      <c r="F22" s="117">
        <v>0</v>
      </c>
      <c r="G22" s="47">
        <v>0</v>
      </c>
      <c r="H22" s="47">
        <v>0</v>
      </c>
      <c r="I22" s="77" t="s">
        <v>209</v>
      </c>
      <c r="J22" s="77" t="s">
        <v>208</v>
      </c>
      <c r="K22" s="77"/>
      <c r="L22" s="77"/>
      <c r="M22" s="77"/>
      <c r="N22" s="77"/>
      <c r="O22" s="77"/>
      <c r="P22" s="77"/>
      <c r="Q22" s="77"/>
      <c r="R22" s="77"/>
      <c r="S22" s="132">
        <v>1.05</v>
      </c>
      <c r="T22" s="137"/>
      <c r="U22" s="137"/>
      <c r="W22" s="61">
        <v>89</v>
      </c>
      <c r="X22" s="62" t="s">
        <v>46</v>
      </c>
      <c r="Y22" s="63" t="s">
        <v>43</v>
      </c>
      <c r="Z22" s="64" t="s">
        <v>86</v>
      </c>
      <c r="AA22" s="134">
        <v>90</v>
      </c>
      <c r="AB22" s="117">
        <v>0</v>
      </c>
      <c r="AC22" s="117">
        <v>0</v>
      </c>
      <c r="AD22" s="133" t="s">
        <v>210</v>
      </c>
      <c r="AE22" s="133" t="s">
        <v>208</v>
      </c>
      <c r="AF22" s="117"/>
      <c r="AG22" s="117"/>
      <c r="AH22" s="117"/>
      <c r="AI22" s="133"/>
      <c r="AJ22" s="117"/>
      <c r="AK22" s="117"/>
      <c r="AL22" s="117"/>
      <c r="AM22" s="132">
        <v>1</v>
      </c>
    </row>
    <row r="23" spans="1:40" s="2" customFormat="1" ht="15">
      <c r="A23" s="61">
        <v>61</v>
      </c>
      <c r="B23" s="62" t="s">
        <v>155</v>
      </c>
      <c r="C23" s="63" t="s">
        <v>156</v>
      </c>
      <c r="D23" s="64" t="s">
        <v>145</v>
      </c>
      <c r="E23" s="134">
        <v>90</v>
      </c>
      <c r="F23" s="117">
        <v>0</v>
      </c>
      <c r="G23" s="47">
        <v>0</v>
      </c>
      <c r="H23" s="47">
        <v>0</v>
      </c>
      <c r="I23" s="77" t="s">
        <v>209</v>
      </c>
      <c r="J23" s="77" t="s">
        <v>208</v>
      </c>
      <c r="K23" s="77"/>
      <c r="L23" s="77"/>
      <c r="M23" s="47"/>
      <c r="N23" s="77"/>
      <c r="O23" s="47"/>
      <c r="P23" s="47"/>
      <c r="Q23" s="47"/>
      <c r="R23" s="47"/>
      <c r="S23" s="132">
        <v>1.05</v>
      </c>
      <c r="T23" s="137"/>
      <c r="U23" s="137"/>
      <c r="W23" s="61">
        <v>88</v>
      </c>
      <c r="X23" s="62" t="s">
        <v>144</v>
      </c>
      <c r="Y23" s="63" t="s">
        <v>97</v>
      </c>
      <c r="Z23" s="64" t="s">
        <v>5</v>
      </c>
      <c r="AA23" s="134">
        <v>90</v>
      </c>
      <c r="AB23" s="117">
        <v>0</v>
      </c>
      <c r="AC23" s="117">
        <v>0</v>
      </c>
      <c r="AD23" s="133" t="s">
        <v>210</v>
      </c>
      <c r="AE23" s="133" t="s">
        <v>208</v>
      </c>
      <c r="AF23" s="117"/>
      <c r="AG23" s="117"/>
      <c r="AH23" s="117"/>
      <c r="AI23" s="117"/>
      <c r="AJ23" s="117"/>
      <c r="AK23" s="117"/>
      <c r="AL23" s="117"/>
      <c r="AM23" s="132">
        <v>1</v>
      </c>
      <c r="AN23"/>
    </row>
    <row r="24" spans="1:39" s="2" customFormat="1" ht="15">
      <c r="A24" s="61">
        <v>62</v>
      </c>
      <c r="B24" s="62" t="s">
        <v>157</v>
      </c>
      <c r="C24" s="63" t="s">
        <v>158</v>
      </c>
      <c r="D24" s="64" t="s">
        <v>145</v>
      </c>
      <c r="E24" s="134">
        <v>90</v>
      </c>
      <c r="F24" s="117">
        <v>0</v>
      </c>
      <c r="G24" s="47">
        <v>0</v>
      </c>
      <c r="H24" s="77" t="s">
        <v>209</v>
      </c>
      <c r="I24" s="77" t="s">
        <v>209</v>
      </c>
      <c r="J24" s="77" t="s">
        <v>208</v>
      </c>
      <c r="K24" s="77"/>
      <c r="L24" s="47"/>
      <c r="M24" s="77"/>
      <c r="N24" s="47"/>
      <c r="O24" s="77"/>
      <c r="P24" s="77"/>
      <c r="Q24" s="47"/>
      <c r="R24" s="47"/>
      <c r="S24" s="132">
        <v>1.05</v>
      </c>
      <c r="T24" s="69"/>
      <c r="U24" s="137"/>
      <c r="W24" s="61">
        <v>79</v>
      </c>
      <c r="X24" s="62" t="s">
        <v>173</v>
      </c>
      <c r="Y24" s="63" t="s">
        <v>174</v>
      </c>
      <c r="Z24" s="64" t="s">
        <v>6</v>
      </c>
      <c r="AA24" s="134">
        <v>90</v>
      </c>
      <c r="AB24" s="133" t="s">
        <v>210</v>
      </c>
      <c r="AC24" s="133" t="s">
        <v>210</v>
      </c>
      <c r="AD24" s="133" t="s">
        <v>208</v>
      </c>
      <c r="AE24" s="117"/>
      <c r="AF24" s="117"/>
      <c r="AG24" s="117"/>
      <c r="AH24" s="117"/>
      <c r="AI24" s="117"/>
      <c r="AJ24" s="117"/>
      <c r="AK24" s="117"/>
      <c r="AL24" s="117"/>
      <c r="AM24" s="132">
        <v>0.95</v>
      </c>
    </row>
    <row r="25" spans="1:39" s="2" customFormat="1" ht="15">
      <c r="A25" s="61">
        <v>53</v>
      </c>
      <c r="B25" s="62" t="s">
        <v>94</v>
      </c>
      <c r="C25" s="63" t="s">
        <v>10</v>
      </c>
      <c r="D25" s="64" t="s">
        <v>93</v>
      </c>
      <c r="E25" s="54">
        <v>90</v>
      </c>
      <c r="F25" s="47">
        <v>0</v>
      </c>
      <c r="G25" s="133" t="s">
        <v>210</v>
      </c>
      <c r="H25" s="117">
        <v>0</v>
      </c>
      <c r="I25" s="237" t="s">
        <v>245</v>
      </c>
      <c r="J25" s="133"/>
      <c r="K25" s="133"/>
      <c r="L25" s="117"/>
      <c r="M25" s="117"/>
      <c r="N25" s="117"/>
      <c r="O25" s="117"/>
      <c r="P25" s="117"/>
      <c r="Q25" s="117"/>
      <c r="R25" s="117"/>
      <c r="S25" s="132">
        <v>1</v>
      </c>
      <c r="T25" s="137"/>
      <c r="U25" s="137"/>
      <c r="W25" s="61">
        <v>83</v>
      </c>
      <c r="X25" s="62" t="s">
        <v>115</v>
      </c>
      <c r="Y25" s="63" t="s">
        <v>116</v>
      </c>
      <c r="Z25" s="64" t="s">
        <v>102</v>
      </c>
      <c r="AA25" s="134">
        <v>90</v>
      </c>
      <c r="AB25" s="117">
        <v>0</v>
      </c>
      <c r="AC25" s="133" t="s">
        <v>209</v>
      </c>
      <c r="AD25" s="237" t="s">
        <v>245</v>
      </c>
      <c r="AE25" s="133"/>
      <c r="AF25" s="117"/>
      <c r="AG25" s="117"/>
      <c r="AH25" s="117"/>
      <c r="AI25" s="117"/>
      <c r="AJ25" s="117"/>
      <c r="AK25" s="117"/>
      <c r="AL25" s="117"/>
      <c r="AM25" s="132">
        <v>0.95</v>
      </c>
    </row>
    <row r="26" spans="1:39" s="2" customFormat="1" ht="15">
      <c r="A26" s="61">
        <v>55</v>
      </c>
      <c r="B26" s="62" t="s">
        <v>49</v>
      </c>
      <c r="C26" s="63" t="s">
        <v>50</v>
      </c>
      <c r="D26" s="64" t="s">
        <v>86</v>
      </c>
      <c r="E26" s="134">
        <v>90</v>
      </c>
      <c r="F26" s="117">
        <v>0</v>
      </c>
      <c r="G26" s="117">
        <v>0</v>
      </c>
      <c r="H26" s="133" t="s">
        <v>208</v>
      </c>
      <c r="I26" s="133"/>
      <c r="J26" s="133"/>
      <c r="K26" s="133"/>
      <c r="L26" s="117"/>
      <c r="M26" s="117"/>
      <c r="N26" s="117"/>
      <c r="O26" s="117"/>
      <c r="P26" s="117"/>
      <c r="Q26" s="117"/>
      <c r="R26" s="117"/>
      <c r="S26" s="132">
        <v>0.95</v>
      </c>
      <c r="T26" s="137"/>
      <c r="U26" s="137"/>
      <c r="W26" s="61">
        <v>36</v>
      </c>
      <c r="X26" s="62" t="s">
        <v>184</v>
      </c>
      <c r="Y26" s="63" t="s">
        <v>185</v>
      </c>
      <c r="Z26" s="64" t="s">
        <v>145</v>
      </c>
      <c r="AA26" s="134">
        <v>90</v>
      </c>
      <c r="AB26" s="117">
        <v>0</v>
      </c>
      <c r="AC26" s="133" t="s">
        <v>208</v>
      </c>
      <c r="AD26" s="117"/>
      <c r="AE26" s="117"/>
      <c r="AF26" s="117"/>
      <c r="AG26" s="133"/>
      <c r="AH26" s="117"/>
      <c r="AI26" s="117"/>
      <c r="AJ26" s="117"/>
      <c r="AK26" s="117"/>
      <c r="AL26" s="117"/>
      <c r="AM26" s="132">
        <v>0.9</v>
      </c>
    </row>
    <row r="27" spans="1:39" s="2" customFormat="1" ht="15">
      <c r="A27" s="61">
        <v>60</v>
      </c>
      <c r="B27" s="62" t="s">
        <v>152</v>
      </c>
      <c r="C27" s="63" t="s">
        <v>153</v>
      </c>
      <c r="D27" s="163" t="s">
        <v>145</v>
      </c>
      <c r="E27" s="49">
        <v>90</v>
      </c>
      <c r="F27" s="219" t="s">
        <v>210</v>
      </c>
      <c r="G27" s="219" t="s">
        <v>210</v>
      </c>
      <c r="H27" s="219" t="s">
        <v>208</v>
      </c>
      <c r="I27" s="219"/>
      <c r="J27" s="219"/>
      <c r="K27" s="155"/>
      <c r="L27" s="155"/>
      <c r="M27" s="135"/>
      <c r="N27" s="135"/>
      <c r="O27" s="135"/>
      <c r="P27" s="135"/>
      <c r="Q27" s="135"/>
      <c r="R27" s="135"/>
      <c r="S27" s="156">
        <v>0.95</v>
      </c>
      <c r="T27" s="137"/>
      <c r="U27" s="137"/>
      <c r="W27" s="61">
        <v>80</v>
      </c>
      <c r="X27" s="62" t="s">
        <v>175</v>
      </c>
      <c r="Y27" s="63" t="s">
        <v>176</v>
      </c>
      <c r="Z27" s="163" t="s">
        <v>6</v>
      </c>
      <c r="AA27" s="116">
        <v>90</v>
      </c>
      <c r="AB27" s="155" t="s">
        <v>208</v>
      </c>
      <c r="AC27" s="135"/>
      <c r="AD27" s="218"/>
      <c r="AE27" s="218"/>
      <c r="AF27" s="218"/>
      <c r="AG27" s="218"/>
      <c r="AH27" s="218"/>
      <c r="AI27" s="218"/>
      <c r="AJ27" s="219"/>
      <c r="AK27" s="219"/>
      <c r="AL27" s="219"/>
      <c r="AM27" s="238" t="s">
        <v>30</v>
      </c>
    </row>
    <row r="28" spans="1:39" s="2" customFormat="1" ht="15">
      <c r="A28" s="61">
        <v>81</v>
      </c>
      <c r="B28" s="62" t="s">
        <v>182</v>
      </c>
      <c r="C28" s="63" t="s">
        <v>183</v>
      </c>
      <c r="D28" s="163" t="s">
        <v>145</v>
      </c>
      <c r="E28" s="49">
        <v>90</v>
      </c>
      <c r="F28" s="219" t="s">
        <v>208</v>
      </c>
      <c r="G28" s="135"/>
      <c r="H28" s="155"/>
      <c r="I28" s="155"/>
      <c r="J28" s="155"/>
      <c r="K28" s="135"/>
      <c r="L28" s="135"/>
      <c r="M28" s="135"/>
      <c r="N28" s="135"/>
      <c r="O28" s="135"/>
      <c r="P28" s="135"/>
      <c r="Q28" s="135"/>
      <c r="R28" s="135"/>
      <c r="S28" s="238" t="s">
        <v>258</v>
      </c>
      <c r="T28" s="69"/>
      <c r="U28" s="69"/>
      <c r="W28" s="61">
        <v>82</v>
      </c>
      <c r="X28" s="62" t="s">
        <v>113</v>
      </c>
      <c r="Y28" s="63" t="s">
        <v>114</v>
      </c>
      <c r="Z28" s="163" t="s">
        <v>102</v>
      </c>
      <c r="AA28" s="116">
        <v>95</v>
      </c>
      <c r="AB28" s="135"/>
      <c r="AC28" s="155" t="s">
        <v>208</v>
      </c>
      <c r="AD28" s="155"/>
      <c r="AE28" s="155"/>
      <c r="AF28" s="155"/>
      <c r="AG28" s="155"/>
      <c r="AH28" s="135"/>
      <c r="AI28" s="135"/>
      <c r="AJ28" s="135"/>
      <c r="AK28" s="135"/>
      <c r="AL28" s="135"/>
      <c r="AM28" s="238" t="s">
        <v>30</v>
      </c>
    </row>
    <row r="29" spans="1:39" s="2" customFormat="1" ht="15">
      <c r="A29" s="11"/>
      <c r="B29" s="11"/>
      <c r="C29" s="11"/>
      <c r="D29" s="11"/>
      <c r="E29" s="67"/>
      <c r="F29" s="66"/>
      <c r="G29" s="10"/>
      <c r="H29" s="160"/>
      <c r="I29" s="10"/>
      <c r="J29" s="160"/>
      <c r="K29" s="10"/>
      <c r="L29" s="10"/>
      <c r="M29" s="10"/>
      <c r="N29" s="10"/>
      <c r="O29" s="10"/>
      <c r="P29" s="10"/>
      <c r="Q29" s="10"/>
      <c r="R29" s="10"/>
      <c r="S29" s="137"/>
      <c r="T29" s="69"/>
      <c r="U29" s="69"/>
      <c r="AA29" s="67"/>
      <c r="AB29" s="66"/>
      <c r="AC29" s="66"/>
      <c r="AD29" s="10"/>
      <c r="AE29" s="160"/>
      <c r="AF29" s="10"/>
      <c r="AG29" s="10"/>
      <c r="AH29" s="10"/>
      <c r="AI29" s="10"/>
      <c r="AJ29" s="10"/>
      <c r="AK29" s="10"/>
      <c r="AL29" s="10"/>
      <c r="AM29" s="137"/>
    </row>
    <row r="30" spans="1:39" s="2" customFormat="1" ht="15">
      <c r="A30" s="11"/>
      <c r="B30" s="11"/>
      <c r="C30" s="11"/>
      <c r="D30" s="11"/>
      <c r="E30" s="67"/>
      <c r="F30" s="66"/>
      <c r="G30" s="10"/>
      <c r="H30" s="10"/>
      <c r="I30" s="160"/>
      <c r="J30" s="160"/>
      <c r="K30" s="10"/>
      <c r="L30" s="10"/>
      <c r="M30" s="10"/>
      <c r="N30" s="10"/>
      <c r="O30" s="10"/>
      <c r="P30" s="10"/>
      <c r="Q30" s="10"/>
      <c r="R30" s="10"/>
      <c r="S30" s="137"/>
      <c r="T30" s="69"/>
      <c r="U30" s="69"/>
      <c r="AA30" s="145"/>
      <c r="AB30" s="10"/>
      <c r="AC30" s="10"/>
      <c r="AD30" s="10"/>
      <c r="AE30" s="160"/>
      <c r="AF30" s="10"/>
      <c r="AG30" s="10"/>
      <c r="AH30" s="160"/>
      <c r="AI30" s="160"/>
      <c r="AJ30" s="10"/>
      <c r="AK30" s="10"/>
      <c r="AL30" s="10"/>
      <c r="AM30" s="137"/>
    </row>
    <row r="31" spans="1:39" s="2" customFormat="1" ht="15">
      <c r="A31" s="11"/>
      <c r="B31" s="11"/>
      <c r="C31" s="11"/>
      <c r="D31" s="11"/>
      <c r="E31" s="67"/>
      <c r="F31" s="66"/>
      <c r="G31" s="10"/>
      <c r="H31" s="160"/>
      <c r="I31" s="160"/>
      <c r="J31" s="160"/>
      <c r="K31" s="160"/>
      <c r="L31" s="10"/>
      <c r="M31" s="10"/>
      <c r="N31" s="10"/>
      <c r="O31" s="10"/>
      <c r="P31" s="10"/>
      <c r="Q31" s="10"/>
      <c r="R31" s="10"/>
      <c r="S31" s="69"/>
      <c r="T31" s="69"/>
      <c r="U31" s="69"/>
      <c r="AA31" s="145"/>
      <c r="AB31" s="10"/>
      <c r="AC31" s="10"/>
      <c r="AD31" s="10"/>
      <c r="AE31" s="10"/>
      <c r="AF31" s="10"/>
      <c r="AG31" s="10"/>
      <c r="AH31" s="160"/>
      <c r="AI31" s="160"/>
      <c r="AJ31" s="10"/>
      <c r="AK31" s="10"/>
      <c r="AL31" s="10"/>
      <c r="AM31" s="137"/>
    </row>
    <row r="32" spans="1:39" s="2" customFormat="1" ht="15">
      <c r="A32" s="11"/>
      <c r="B32" s="11"/>
      <c r="C32" s="11"/>
      <c r="D32" s="11"/>
      <c r="E32" s="145"/>
      <c r="F32" s="10"/>
      <c r="G32" s="160"/>
      <c r="H32" s="160"/>
      <c r="I32" s="160"/>
      <c r="J32" s="160"/>
      <c r="K32" s="10"/>
      <c r="L32" s="10"/>
      <c r="M32" s="10"/>
      <c r="N32" s="10"/>
      <c r="O32" s="10"/>
      <c r="P32" s="10"/>
      <c r="Q32" s="10"/>
      <c r="R32" s="10"/>
      <c r="S32" s="69"/>
      <c r="T32" s="69"/>
      <c r="U32" s="69"/>
      <c r="W32" s="29"/>
      <c r="X32" s="30"/>
      <c r="Y32" s="31"/>
      <c r="Z32" s="32"/>
      <c r="AA32" s="67"/>
      <c r="AB32" s="66"/>
      <c r="AC32" s="66"/>
      <c r="AD32" s="66"/>
      <c r="AE32" s="136"/>
      <c r="AF32" s="136"/>
      <c r="AG32" s="66"/>
      <c r="AH32" s="136"/>
      <c r="AI32" s="136"/>
      <c r="AJ32" s="66"/>
      <c r="AK32" s="66"/>
      <c r="AL32" s="66"/>
      <c r="AM32" s="137"/>
    </row>
    <row r="33" spans="1:39" s="2" customFormat="1" ht="15">
      <c r="A33" s="11"/>
      <c r="B33" s="11"/>
      <c r="C33" s="11"/>
      <c r="D33" s="11"/>
      <c r="E33" s="145"/>
      <c r="F33" s="10"/>
      <c r="G33" s="10"/>
      <c r="H33" s="10"/>
      <c r="I33" s="160"/>
      <c r="J33" s="160"/>
      <c r="K33" s="10"/>
      <c r="L33" s="160"/>
      <c r="M33" s="160"/>
      <c r="N33" s="160"/>
      <c r="O33" s="160"/>
      <c r="P33" s="160"/>
      <c r="Q33" s="160"/>
      <c r="R33" s="160"/>
      <c r="S33" s="69"/>
      <c r="T33" s="69"/>
      <c r="U33" s="69"/>
      <c r="W33" s="33"/>
      <c r="X33" s="36"/>
      <c r="Y33" s="35"/>
      <c r="Z33" s="36"/>
      <c r="AA33" s="67"/>
      <c r="AB33" s="66"/>
      <c r="AC33" s="66"/>
      <c r="AD33" s="66"/>
      <c r="AE33" s="66"/>
      <c r="AF33" s="66"/>
      <c r="AG33" s="66"/>
      <c r="AH33" s="136"/>
      <c r="AI33" s="136"/>
      <c r="AJ33" s="66"/>
      <c r="AK33" s="66"/>
      <c r="AL33" s="66"/>
      <c r="AM33" s="137"/>
    </row>
    <row r="34" spans="1:19" ht="12.7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</row>
    <row r="35" spans="1:19" ht="12.7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</row>
  </sheetData>
  <sheetProtection/>
  <mergeCells count="48">
    <mergeCell ref="L6:L7"/>
    <mergeCell ref="F4:J4"/>
    <mergeCell ref="AB4:AF4"/>
    <mergeCell ref="F5:G5"/>
    <mergeCell ref="AB5:AC5"/>
    <mergeCell ref="F6:F7"/>
    <mergeCell ref="P6:P7"/>
    <mergeCell ref="M6:M7"/>
    <mergeCell ref="N6:N7"/>
    <mergeCell ref="G6:G7"/>
    <mergeCell ref="H6:H7"/>
    <mergeCell ref="A6:A7"/>
    <mergeCell ref="W3:X3"/>
    <mergeCell ref="Z3:AA3"/>
    <mergeCell ref="I6:I7"/>
    <mergeCell ref="J6:J7"/>
    <mergeCell ref="K6:K7"/>
    <mergeCell ref="O6:O7"/>
    <mergeCell ref="B6:B7"/>
    <mergeCell ref="C6:C7"/>
    <mergeCell ref="D6:D7"/>
    <mergeCell ref="A1:R1"/>
    <mergeCell ref="W1:AL1"/>
    <mergeCell ref="A3:B3"/>
    <mergeCell ref="D3:E3"/>
    <mergeCell ref="F3:J3"/>
    <mergeCell ref="AB3:AF3"/>
    <mergeCell ref="E6:E7"/>
    <mergeCell ref="Y6:Y7"/>
    <mergeCell ref="Z6:Z7"/>
    <mergeCell ref="Q6:Q7"/>
    <mergeCell ref="R6:R7"/>
    <mergeCell ref="W6:W7"/>
    <mergeCell ref="X6:X7"/>
    <mergeCell ref="S6:S7"/>
    <mergeCell ref="AA6:AA7"/>
    <mergeCell ref="AK6:AK7"/>
    <mergeCell ref="AL6:AL7"/>
    <mergeCell ref="AB6:AB7"/>
    <mergeCell ref="AM6:AM7"/>
    <mergeCell ref="AC6:AC7"/>
    <mergeCell ref="AD6:AD7"/>
    <mergeCell ref="AE6:AE7"/>
    <mergeCell ref="AF6:AF7"/>
    <mergeCell ref="AG6:AG7"/>
    <mergeCell ref="AI6:AI7"/>
    <mergeCell ref="AJ6:AJ7"/>
    <mergeCell ref="AH6:AH7"/>
  </mergeCells>
  <printOptions/>
  <pageMargins left="0.2755905511811024" right="0.1968503937007874" top="0.4330708661417323" bottom="0.1968503937007874" header="0.1968503937007874" footer="0.1968503937007874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29"/>
  <sheetViews>
    <sheetView zoomScale="115" zoomScaleNormal="115" zoomScalePageLayoutView="0" workbookViewId="0" topLeftCell="A1">
      <selection activeCell="A12" sqref="A12"/>
    </sheetView>
  </sheetViews>
  <sheetFormatPr defaultColWidth="9.140625" defaultRowHeight="12.75"/>
  <cols>
    <col min="1" max="1" width="13.140625" style="4" customWidth="1"/>
  </cols>
  <sheetData>
    <row r="1" ht="23.25" customHeight="1">
      <c r="A1" s="71"/>
    </row>
    <row r="2" ht="23.25" customHeight="1">
      <c r="A2"/>
    </row>
    <row r="3" ht="12.75">
      <c r="A3"/>
    </row>
    <row r="4" ht="12.75">
      <c r="A4"/>
    </row>
    <row r="5" ht="12.75">
      <c r="A5" s="25"/>
    </row>
    <row r="6" ht="12.75">
      <c r="A6" s="3"/>
    </row>
    <row r="7" ht="12.75">
      <c r="A7" s="2"/>
    </row>
    <row r="18" ht="14.25">
      <c r="A18" s="13"/>
    </row>
    <row r="19" ht="12.75">
      <c r="A19" s="2"/>
    </row>
    <row r="28" ht="14.25">
      <c r="A28" s="13"/>
    </row>
    <row r="29" ht="12.75">
      <c r="A29" s="6"/>
    </row>
  </sheetData>
  <sheetProtection/>
  <printOptions/>
  <pageMargins left="0.7086614173228347" right="0.7086614173228347" top="0.1968503937007874" bottom="0.31496062992125984" header="0.196850393700787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54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U108"/>
  <sheetViews>
    <sheetView zoomScalePageLayoutView="0" workbookViewId="0" topLeftCell="A1">
      <pane ySplit="7" topLeftCell="A92" activePane="bottomLeft" state="frozen"/>
      <selection pane="topLeft" activeCell="A1" sqref="A1"/>
      <selection pane="bottomLeft" activeCell="D51" sqref="D51"/>
    </sheetView>
  </sheetViews>
  <sheetFormatPr defaultColWidth="9.140625" defaultRowHeight="12.75"/>
  <cols>
    <col min="1" max="1" width="3.8515625" style="179" customWidth="1"/>
    <col min="2" max="2" width="5.7109375" style="11" customWidth="1"/>
    <col min="3" max="3" width="24.00390625" style="11" customWidth="1"/>
    <col min="4" max="4" width="9.00390625" style="22" bestFit="1" customWidth="1"/>
    <col min="5" max="5" width="22.7109375" style="11" customWidth="1"/>
    <col min="6" max="6" width="6.57421875" style="1" customWidth="1"/>
    <col min="7" max="7" width="6.421875" style="2" customWidth="1"/>
    <col min="8" max="8" width="6.57421875" style="2" customWidth="1"/>
    <col min="9" max="9" width="7.00390625" style="1" customWidth="1"/>
    <col min="10" max="10" width="8.57421875" style="2" customWidth="1"/>
    <col min="11" max="11" width="8.421875" style="2" customWidth="1"/>
    <col min="12" max="12" width="12.8515625" style="105" bestFit="1" customWidth="1"/>
    <col min="13" max="13" width="10.28125" style="17" customWidth="1"/>
    <col min="14" max="14" width="13.140625" style="4" customWidth="1"/>
    <col min="15" max="16384" width="9.140625" style="2" customWidth="1"/>
  </cols>
  <sheetData>
    <row r="1" spans="1:21" s="25" customFormat="1" ht="23.25" customHeight="1">
      <c r="A1" s="197" t="s">
        <v>20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71"/>
      <c r="N1" s="71"/>
      <c r="O1" s="71"/>
      <c r="P1" s="71"/>
      <c r="S1" s="26"/>
      <c r="U1" s="4"/>
    </row>
    <row r="2" spans="1:21" s="25" customFormat="1" ht="7.5" customHeight="1">
      <c r="A2" s="187"/>
      <c r="B2"/>
      <c r="C2"/>
      <c r="D2" s="38"/>
      <c r="E2" s="38"/>
      <c r="F2" s="38"/>
      <c r="G2" s="38"/>
      <c r="H2" s="38"/>
      <c r="I2" s="38"/>
      <c r="J2" s="38"/>
      <c r="K2" s="38"/>
      <c r="L2" s="101"/>
      <c r="M2"/>
      <c r="N2"/>
      <c r="O2"/>
      <c r="P2"/>
      <c r="S2" s="26"/>
      <c r="U2" s="4"/>
    </row>
    <row r="3" spans="1:21" s="25" customFormat="1" ht="27" customHeight="1">
      <c r="A3" s="198" t="s">
        <v>11</v>
      </c>
      <c r="B3" s="198"/>
      <c r="C3"/>
      <c r="D3" s="200" t="s">
        <v>19</v>
      </c>
      <c r="E3" s="200"/>
      <c r="F3" s="200"/>
      <c r="G3" s="200"/>
      <c r="H3" s="200"/>
      <c r="I3" s="200"/>
      <c r="J3" s="200"/>
      <c r="K3" s="52"/>
      <c r="L3" s="101"/>
      <c r="M3"/>
      <c r="N3"/>
      <c r="O3"/>
      <c r="P3"/>
      <c r="S3" s="26"/>
      <c r="U3" s="4"/>
    </row>
    <row r="4" spans="1:21" s="25" customFormat="1" ht="18.75">
      <c r="A4" s="176" t="s">
        <v>85</v>
      </c>
      <c r="B4" s="53"/>
      <c r="C4"/>
      <c r="D4" s="39"/>
      <c r="E4" s="53"/>
      <c r="F4" s="199"/>
      <c r="G4" s="199"/>
      <c r="H4" s="199"/>
      <c r="I4" s="199"/>
      <c r="J4" s="199"/>
      <c r="K4" s="53"/>
      <c r="L4" s="101"/>
      <c r="M4"/>
      <c r="N4"/>
      <c r="O4"/>
      <c r="P4"/>
      <c r="S4" s="26"/>
      <c r="U4" s="4"/>
    </row>
    <row r="5" spans="1:21" s="25" customFormat="1" ht="8.25" customHeight="1">
      <c r="A5" s="177"/>
      <c r="B5" s="27"/>
      <c r="C5" s="27"/>
      <c r="D5" s="27"/>
      <c r="E5" s="27"/>
      <c r="F5" s="27"/>
      <c r="G5" s="27"/>
      <c r="H5" s="27"/>
      <c r="I5" s="27"/>
      <c r="J5" s="27"/>
      <c r="K5" s="27"/>
      <c r="L5" s="102"/>
      <c r="M5" s="28"/>
      <c r="S5" s="26"/>
      <c r="U5" s="4"/>
    </row>
    <row r="6" spans="1:13" s="3" customFormat="1" ht="21.75" customHeight="1">
      <c r="A6" s="15"/>
      <c r="B6" s="9"/>
      <c r="C6" s="10"/>
      <c r="D6" s="21"/>
      <c r="E6" s="10"/>
      <c r="F6" s="5" t="s">
        <v>4</v>
      </c>
      <c r="G6" s="5" t="s">
        <v>2</v>
      </c>
      <c r="H6" s="5" t="s">
        <v>1</v>
      </c>
      <c r="I6" s="5" t="s">
        <v>3</v>
      </c>
      <c r="J6" s="7" t="s">
        <v>33</v>
      </c>
      <c r="K6" s="5" t="s">
        <v>0</v>
      </c>
      <c r="L6" s="103"/>
      <c r="M6" s="15"/>
    </row>
    <row r="7" spans="1:14" ht="13.5" customHeight="1">
      <c r="A7" s="99" t="s">
        <v>34</v>
      </c>
      <c r="I7" s="12"/>
      <c r="J7" s="8">
        <v>1.1574074074074073E-05</v>
      </c>
      <c r="K7" s="4"/>
      <c r="L7" s="104"/>
      <c r="M7" s="16"/>
      <c r="N7" s="2"/>
    </row>
    <row r="8" spans="1:12" ht="15" customHeight="1">
      <c r="A8" s="188">
        <v>1</v>
      </c>
      <c r="B8" s="29">
        <v>1</v>
      </c>
      <c r="C8" s="30" t="s">
        <v>61</v>
      </c>
      <c r="D8" s="31" t="s">
        <v>8</v>
      </c>
      <c r="E8" s="32" t="s">
        <v>122</v>
      </c>
      <c r="F8" s="129">
        <v>10.68</v>
      </c>
      <c r="G8" s="119">
        <v>1.38</v>
      </c>
      <c r="H8" s="129">
        <v>10.91</v>
      </c>
      <c r="I8" s="119">
        <v>4.42</v>
      </c>
      <c r="J8" s="140">
        <v>0.0013819444444444443</v>
      </c>
      <c r="K8" s="141">
        <f>K11</f>
        <v>2551</v>
      </c>
      <c r="L8" s="106" t="s">
        <v>63</v>
      </c>
    </row>
    <row r="9" spans="1:11" ht="15" customHeight="1">
      <c r="A9" s="182"/>
      <c r="F9" s="120"/>
      <c r="G9" s="130"/>
      <c r="H9" s="130"/>
      <c r="I9" s="120"/>
      <c r="J9" s="142"/>
      <c r="K9" s="143">
        <f>K11</f>
        <v>2551</v>
      </c>
    </row>
    <row r="10" spans="1:11" ht="15" customHeight="1">
      <c r="A10" s="188"/>
      <c r="F10" s="121">
        <f>IF(ISBLANK(F8),"",INT(20.0479*(17-F8)^1.835))</f>
        <v>590</v>
      </c>
      <c r="G10" s="121">
        <f>IF(ISBLANK(G8),"",INT(1.84523*(G8*100-75)^1.348))</f>
        <v>491</v>
      </c>
      <c r="H10" s="121">
        <f>IF(ISBLANK(H8),"",INT(56.0211*(H8-1.5)^1.05))</f>
        <v>589</v>
      </c>
      <c r="I10" s="121">
        <f>IF(ISBLANK(I8),"",INT(0.188807*(I8*100-210)^1.41))</f>
        <v>408</v>
      </c>
      <c r="J10" s="121">
        <v>473</v>
      </c>
      <c r="K10" s="141">
        <f>K11</f>
        <v>2551</v>
      </c>
    </row>
    <row r="11" spans="1:11" ht="15" customHeight="1">
      <c r="A11" s="188"/>
      <c r="F11" s="122"/>
      <c r="G11" s="122">
        <f>G10+F10</f>
        <v>1081</v>
      </c>
      <c r="H11" s="122">
        <f>H10+G11</f>
        <v>1670</v>
      </c>
      <c r="I11" s="122">
        <f>H11+I10</f>
        <v>2078</v>
      </c>
      <c r="J11" s="122">
        <f>I11+J10</f>
        <v>2551</v>
      </c>
      <c r="K11" s="144">
        <f>J11</f>
        <v>2551</v>
      </c>
    </row>
    <row r="12" spans="1:11" ht="15" customHeight="1">
      <c r="A12" s="188"/>
      <c r="F12" s="165"/>
      <c r="H12" s="25"/>
      <c r="J12" s="173"/>
      <c r="K12" s="143">
        <f>K11</f>
        <v>2551</v>
      </c>
    </row>
    <row r="13" spans="1:12" ht="15" customHeight="1">
      <c r="A13" s="188">
        <v>2</v>
      </c>
      <c r="B13" s="33">
        <v>6</v>
      </c>
      <c r="C13" s="34" t="s">
        <v>127</v>
      </c>
      <c r="D13" s="35" t="s">
        <v>8</v>
      </c>
      <c r="E13" s="34" t="s">
        <v>122</v>
      </c>
      <c r="F13" s="129">
        <v>10.84</v>
      </c>
      <c r="G13" s="119">
        <v>1.35</v>
      </c>
      <c r="H13" s="129">
        <v>10.54</v>
      </c>
      <c r="I13" s="119">
        <v>4.59</v>
      </c>
      <c r="J13" s="140">
        <v>0.0015028935185185186</v>
      </c>
      <c r="K13" s="141">
        <f>K16</f>
        <v>2368</v>
      </c>
      <c r="L13" s="106" t="s">
        <v>62</v>
      </c>
    </row>
    <row r="14" spans="1:11" ht="15" customHeight="1">
      <c r="A14" s="188"/>
      <c r="F14" s="120"/>
      <c r="G14" s="130"/>
      <c r="H14" s="130"/>
      <c r="I14" s="120"/>
      <c r="J14" s="142"/>
      <c r="K14" s="143">
        <f>K16</f>
        <v>2368</v>
      </c>
    </row>
    <row r="15" spans="1:11" ht="15" customHeight="1">
      <c r="A15" s="188"/>
      <c r="F15" s="121">
        <f>IF(ISBLANK(F13),"",INT(20.0479*(17-F13)^1.835))</f>
        <v>563</v>
      </c>
      <c r="G15" s="121">
        <f>IF(ISBLANK(G13),"",INT(1.84523*(G13*100-75)^1.348))</f>
        <v>460</v>
      </c>
      <c r="H15" s="121">
        <f>IF(ISBLANK(H13),"",INT(56.0211*(H13-1.5)^1.05))</f>
        <v>565</v>
      </c>
      <c r="I15" s="121">
        <f>IF(ISBLANK(I13),"",INT(0.188807*(I13*100-210)^1.41))</f>
        <v>451</v>
      </c>
      <c r="J15" s="121">
        <v>329</v>
      </c>
      <c r="K15" s="141">
        <f>K16</f>
        <v>2368</v>
      </c>
    </row>
    <row r="16" spans="1:11" ht="15" customHeight="1">
      <c r="A16" s="188"/>
      <c r="F16" s="122"/>
      <c r="G16" s="122">
        <f>G15+F15</f>
        <v>1023</v>
      </c>
      <c r="H16" s="122">
        <f>G16+H15</f>
        <v>1588</v>
      </c>
      <c r="I16" s="122">
        <f>H16+I15</f>
        <v>2039</v>
      </c>
      <c r="J16" s="122">
        <f>I16+J15</f>
        <v>2368</v>
      </c>
      <c r="K16" s="144">
        <f>J16</f>
        <v>2368</v>
      </c>
    </row>
    <row r="17" spans="1:11" ht="15" customHeight="1">
      <c r="A17" s="188"/>
      <c r="F17" s="122"/>
      <c r="G17" s="122"/>
      <c r="H17" s="122"/>
      <c r="I17" s="122"/>
      <c r="J17" s="122"/>
      <c r="K17" s="174">
        <f>K15</f>
        <v>2368</v>
      </c>
    </row>
    <row r="18" spans="1:12" ht="15" customHeight="1">
      <c r="A18" s="188">
        <v>3</v>
      </c>
      <c r="B18" s="29">
        <v>9</v>
      </c>
      <c r="C18" s="30" t="s">
        <v>64</v>
      </c>
      <c r="D18" s="31" t="s">
        <v>7</v>
      </c>
      <c r="E18" s="32" t="s">
        <v>5</v>
      </c>
      <c r="F18" s="129">
        <v>10.85</v>
      </c>
      <c r="G18" s="119">
        <v>1.2</v>
      </c>
      <c r="H18" s="129">
        <v>9.38</v>
      </c>
      <c r="I18" s="119">
        <v>3.67</v>
      </c>
      <c r="J18" s="140">
        <v>0.0014038194444444445</v>
      </c>
      <c r="K18" s="141">
        <f>K21</f>
        <v>2043</v>
      </c>
      <c r="L18" s="106" t="s">
        <v>67</v>
      </c>
    </row>
    <row r="19" spans="1:11" ht="15" customHeight="1">
      <c r="A19" s="188"/>
      <c r="F19" s="120"/>
      <c r="G19" s="130"/>
      <c r="H19" s="130"/>
      <c r="I19" s="120"/>
      <c r="J19" s="142"/>
      <c r="K19" s="143">
        <f>K21</f>
        <v>2043</v>
      </c>
    </row>
    <row r="20" spans="1:11" ht="15" customHeight="1">
      <c r="A20" s="188"/>
      <c r="F20" s="121">
        <f>IF(ISBLANK(F18),"",INT(20.0479*(17-F18)^1.835))</f>
        <v>561</v>
      </c>
      <c r="G20" s="121">
        <f>IF(ISBLANK(G18),"",INT(1.84523*(G18*100-75)^1.348))</f>
        <v>312</v>
      </c>
      <c r="H20" s="121">
        <f>IF(ISBLANK(H18),"",INT(56.0211*(H18-1.5)^1.05))</f>
        <v>489</v>
      </c>
      <c r="I20" s="121">
        <f>IF(ISBLANK(I18),"",INT(0.188807*(I18*100-210)^1.41))</f>
        <v>235</v>
      </c>
      <c r="J20" s="121">
        <v>446</v>
      </c>
      <c r="K20" s="141">
        <f>K21</f>
        <v>2043</v>
      </c>
    </row>
    <row r="21" spans="1:11" ht="15" customHeight="1">
      <c r="A21" s="188"/>
      <c r="F21" s="122"/>
      <c r="G21" s="122">
        <f>G20+F20</f>
        <v>873</v>
      </c>
      <c r="H21" s="122">
        <f>H20+G21</f>
        <v>1362</v>
      </c>
      <c r="I21" s="122">
        <f>H21+I20</f>
        <v>1597</v>
      </c>
      <c r="J21" s="122">
        <f>I21+J20</f>
        <v>2043</v>
      </c>
      <c r="K21" s="144">
        <f>J21</f>
        <v>2043</v>
      </c>
    </row>
    <row r="22" spans="1:11" ht="15" customHeight="1">
      <c r="A22" s="188"/>
      <c r="F22" s="165"/>
      <c r="H22" s="25"/>
      <c r="J22" s="173"/>
      <c r="K22" s="141">
        <f>K21</f>
        <v>2043</v>
      </c>
    </row>
    <row r="23" spans="1:12" ht="15" customHeight="1">
      <c r="A23" s="188">
        <v>4</v>
      </c>
      <c r="B23" s="33">
        <v>15</v>
      </c>
      <c r="C23" s="34" t="s">
        <v>100</v>
      </c>
      <c r="D23" s="35" t="s">
        <v>101</v>
      </c>
      <c r="E23" s="34" t="s">
        <v>102</v>
      </c>
      <c r="F23" s="129">
        <v>10.76</v>
      </c>
      <c r="G23" s="119">
        <v>1.3</v>
      </c>
      <c r="H23" s="129">
        <v>6.83</v>
      </c>
      <c r="I23" s="119">
        <v>3.78</v>
      </c>
      <c r="J23" s="140">
        <v>0.0013917824074074076</v>
      </c>
      <c r="K23" s="141">
        <f>K26</f>
        <v>2030</v>
      </c>
      <c r="L23" s="106" t="s">
        <v>103</v>
      </c>
    </row>
    <row r="24" spans="1:11" ht="15" customHeight="1">
      <c r="A24" s="188"/>
      <c r="F24" s="120"/>
      <c r="G24" s="130"/>
      <c r="H24" s="130"/>
      <c r="I24" s="120"/>
      <c r="J24" s="142"/>
      <c r="K24" s="143">
        <f>K26</f>
        <v>2030</v>
      </c>
    </row>
    <row r="25" spans="1:11" ht="15" customHeight="1">
      <c r="A25" s="188"/>
      <c r="F25" s="121">
        <f>IF(ISBLANK(F23),"",INT(20.0479*(17-F23)^1.835))</f>
        <v>577</v>
      </c>
      <c r="G25" s="121">
        <f>IF(ISBLANK(G23),"",INT(1.84523*(G23*100-75)^1.348))</f>
        <v>409</v>
      </c>
      <c r="H25" s="121">
        <f>IF(ISBLANK(H23),"",INT(56.0211*(H23-1.5)^1.05))</f>
        <v>324</v>
      </c>
      <c r="I25" s="121">
        <f>IF(ISBLANK(I23),"",INT(0.188807*(I23*100-210)^1.41))</f>
        <v>259</v>
      </c>
      <c r="J25" s="121">
        <v>461</v>
      </c>
      <c r="K25" s="141">
        <f>K26</f>
        <v>2030</v>
      </c>
    </row>
    <row r="26" spans="1:11" ht="15" customHeight="1">
      <c r="A26" s="188"/>
      <c r="F26" s="122"/>
      <c r="G26" s="122">
        <f>G25+F25</f>
        <v>986</v>
      </c>
      <c r="H26" s="122">
        <f>H25+G26</f>
        <v>1310</v>
      </c>
      <c r="I26" s="122">
        <f>H26+I25</f>
        <v>1569</v>
      </c>
      <c r="J26" s="122">
        <f>I26+J25</f>
        <v>2030</v>
      </c>
      <c r="K26" s="144">
        <f>J26</f>
        <v>2030</v>
      </c>
    </row>
    <row r="27" spans="1:11" ht="15" customHeight="1">
      <c r="A27" s="188"/>
      <c r="F27" s="122"/>
      <c r="G27" s="122"/>
      <c r="H27" s="122"/>
      <c r="I27" s="122"/>
      <c r="J27" s="122"/>
      <c r="K27" s="143">
        <f>K26</f>
        <v>2030</v>
      </c>
    </row>
    <row r="28" spans="1:12" ht="15" customHeight="1">
      <c r="A28" s="188">
        <v>5</v>
      </c>
      <c r="B28" s="29">
        <v>19</v>
      </c>
      <c r="C28" s="30" t="s">
        <v>99</v>
      </c>
      <c r="D28" s="31" t="s">
        <v>7</v>
      </c>
      <c r="E28" s="32" t="s">
        <v>93</v>
      </c>
      <c r="F28" s="129">
        <v>11.49</v>
      </c>
      <c r="G28" s="119">
        <v>1.25</v>
      </c>
      <c r="H28" s="129">
        <v>9.03</v>
      </c>
      <c r="I28" s="119">
        <v>4.27</v>
      </c>
      <c r="J28" s="140">
        <v>0.0014730324074074075</v>
      </c>
      <c r="K28" s="141">
        <f>K31</f>
        <v>2018</v>
      </c>
      <c r="L28" s="106" t="s">
        <v>59</v>
      </c>
    </row>
    <row r="29" spans="1:11" ht="15" customHeight="1">
      <c r="A29" s="188"/>
      <c r="B29" s="24"/>
      <c r="F29" s="120"/>
      <c r="G29" s="130"/>
      <c r="H29" s="130"/>
      <c r="I29" s="120"/>
      <c r="J29" s="142"/>
      <c r="K29" s="143">
        <f>K31</f>
        <v>2018</v>
      </c>
    </row>
    <row r="30" spans="1:11" ht="15" customHeight="1">
      <c r="A30" s="188"/>
      <c r="B30" s="24"/>
      <c r="F30" s="121">
        <f>IF(ISBLANK(F28),"",INT(20.0479*(17-F28)^1.835))</f>
        <v>459</v>
      </c>
      <c r="G30" s="121">
        <f>IF(ISBLANK(G28),"",INT(1.84523*(G28*100-75)^1.348))</f>
        <v>359</v>
      </c>
      <c r="H30" s="121">
        <f>IF(ISBLANK(H28),"",INT(56.0211*(H28-1.5)^1.05))</f>
        <v>466</v>
      </c>
      <c r="I30" s="121">
        <f>IF(ISBLANK(I28),"",INT(0.188807*(I28*100-210)^1.41))</f>
        <v>371</v>
      </c>
      <c r="J30" s="121">
        <v>363</v>
      </c>
      <c r="K30" s="141">
        <f>K31</f>
        <v>2018</v>
      </c>
    </row>
    <row r="31" spans="1:11" ht="15" customHeight="1">
      <c r="A31" s="188"/>
      <c r="B31" s="24"/>
      <c r="F31" s="122"/>
      <c r="G31" s="122">
        <f>G30+F30</f>
        <v>818</v>
      </c>
      <c r="H31" s="122">
        <f>G31+H30</f>
        <v>1284</v>
      </c>
      <c r="I31" s="122">
        <f>H31+I30</f>
        <v>1655</v>
      </c>
      <c r="J31" s="122">
        <f>I31+J30</f>
        <v>2018</v>
      </c>
      <c r="K31" s="144">
        <f>J31</f>
        <v>2018</v>
      </c>
    </row>
    <row r="32" spans="1:11" ht="15" customHeight="1">
      <c r="A32" s="188"/>
      <c r="F32" s="165"/>
      <c r="H32" s="25"/>
      <c r="J32" s="173"/>
      <c r="K32" s="143">
        <f>K30</f>
        <v>2018</v>
      </c>
    </row>
    <row r="33" spans="1:12" ht="15" customHeight="1">
      <c r="A33" s="188">
        <v>6</v>
      </c>
      <c r="B33" s="29">
        <v>2</v>
      </c>
      <c r="C33" s="30" t="s">
        <v>123</v>
      </c>
      <c r="D33" s="31" t="s">
        <v>8</v>
      </c>
      <c r="E33" s="32" t="s">
        <v>122</v>
      </c>
      <c r="F33" s="129">
        <v>11.96</v>
      </c>
      <c r="G33" s="119">
        <v>1.25</v>
      </c>
      <c r="H33" s="129">
        <v>8.15</v>
      </c>
      <c r="I33" s="119">
        <v>4.05</v>
      </c>
      <c r="J33" s="140">
        <v>0.0013444444444444443</v>
      </c>
      <c r="K33" s="141">
        <f>K36</f>
        <v>1999</v>
      </c>
      <c r="L33" s="108" t="s">
        <v>63</v>
      </c>
    </row>
    <row r="34" spans="1:11" ht="15" customHeight="1">
      <c r="A34" s="188"/>
      <c r="F34" s="120"/>
      <c r="G34" s="130"/>
      <c r="H34" s="130"/>
      <c r="I34" s="120"/>
      <c r="J34" s="142"/>
      <c r="K34" s="143">
        <f>K36</f>
        <v>1999</v>
      </c>
    </row>
    <row r="35" spans="1:11" ht="15" customHeight="1">
      <c r="A35" s="188"/>
      <c r="F35" s="121">
        <f>IF(ISBLANK(F33),"",INT(20.0479*(17-F33)^1.835))</f>
        <v>389</v>
      </c>
      <c r="G35" s="121">
        <f>IF(ISBLANK(G33),"",INT(1.84523*(G33*100-75)^1.348))</f>
        <v>359</v>
      </c>
      <c r="H35" s="121">
        <f>IF(ISBLANK(H33),"",INT(56.0211*(H33-1.5)^1.05))</f>
        <v>409</v>
      </c>
      <c r="I35" s="121">
        <f>IF(ISBLANK(I33),"",INT(0.188807*(I33*100-210)^1.41))</f>
        <v>319</v>
      </c>
      <c r="J35" s="121">
        <v>523</v>
      </c>
      <c r="K35" s="141">
        <f>K36</f>
        <v>1999</v>
      </c>
    </row>
    <row r="36" spans="1:11" ht="15" customHeight="1">
      <c r="A36" s="188"/>
      <c r="F36" s="122"/>
      <c r="G36" s="122">
        <f>G35+F35</f>
        <v>748</v>
      </c>
      <c r="H36" s="122">
        <f>G36+H35</f>
        <v>1157</v>
      </c>
      <c r="I36" s="122">
        <f>I35+H36</f>
        <v>1476</v>
      </c>
      <c r="J36" s="122">
        <f>I36+J35</f>
        <v>1999</v>
      </c>
      <c r="K36" s="144">
        <f>J36</f>
        <v>1999</v>
      </c>
    </row>
    <row r="37" spans="1:11" ht="15" customHeight="1">
      <c r="A37" s="188"/>
      <c r="F37" s="122"/>
      <c r="G37" s="122"/>
      <c r="H37" s="122"/>
      <c r="I37" s="122"/>
      <c r="J37" s="122"/>
      <c r="K37" s="174">
        <f>K35</f>
        <v>1999</v>
      </c>
    </row>
    <row r="38" spans="1:12" ht="15" customHeight="1">
      <c r="A38" s="188">
        <v>7</v>
      </c>
      <c r="B38" s="29">
        <v>4</v>
      </c>
      <c r="C38" s="30" t="s">
        <v>125</v>
      </c>
      <c r="D38" s="31" t="s">
        <v>7</v>
      </c>
      <c r="E38" s="32" t="s">
        <v>122</v>
      </c>
      <c r="F38" s="129">
        <v>11.01</v>
      </c>
      <c r="G38" s="119">
        <v>1.15</v>
      </c>
      <c r="H38" s="129">
        <v>7.2</v>
      </c>
      <c r="I38" s="119">
        <v>3.98</v>
      </c>
      <c r="J38" s="140">
        <v>0.0013996527777777777</v>
      </c>
      <c r="K38" s="141">
        <f>K41</f>
        <v>1902</v>
      </c>
      <c r="L38" s="106" t="s">
        <v>62</v>
      </c>
    </row>
    <row r="39" spans="1:11" ht="15" customHeight="1">
      <c r="A39" s="188"/>
      <c r="F39" s="120"/>
      <c r="G39" s="130"/>
      <c r="H39" s="130"/>
      <c r="I39" s="120"/>
      <c r="J39" s="142"/>
      <c r="K39" s="143">
        <f>K41</f>
        <v>1902</v>
      </c>
    </row>
    <row r="40" spans="1:11" ht="15" customHeight="1">
      <c r="A40" s="188"/>
      <c r="F40" s="121">
        <f>IF(ISBLANK(F38),"",INT(20.0479*(17-F38)^1.835))</f>
        <v>535</v>
      </c>
      <c r="G40" s="121">
        <f>IF(ISBLANK(G38),"",INT(1.84523*(G38*100-75)^1.348))</f>
        <v>266</v>
      </c>
      <c r="H40" s="121">
        <f>IF(ISBLANK(H38),"",INT(56.0211*(H38-1.5)^1.05))</f>
        <v>348</v>
      </c>
      <c r="I40" s="121">
        <f>IF(ISBLANK(I38),"",INT(0.188807*(I38*100-210)^1.41))</f>
        <v>303</v>
      </c>
      <c r="J40" s="121">
        <v>450</v>
      </c>
      <c r="K40" s="141">
        <f>K41</f>
        <v>1902</v>
      </c>
    </row>
    <row r="41" spans="1:11" ht="15" customHeight="1">
      <c r="A41" s="188"/>
      <c r="F41" s="122"/>
      <c r="G41" s="122">
        <f>G40+F40</f>
        <v>801</v>
      </c>
      <c r="H41" s="122">
        <f>H40+G41</f>
        <v>1149</v>
      </c>
      <c r="I41" s="122">
        <f>H41+I40</f>
        <v>1452</v>
      </c>
      <c r="J41" s="122">
        <f>I41+J40</f>
        <v>1902</v>
      </c>
      <c r="K41" s="144">
        <f>J41</f>
        <v>1902</v>
      </c>
    </row>
    <row r="42" spans="1:11" ht="15" customHeight="1">
      <c r="A42" s="188"/>
      <c r="F42" s="165"/>
      <c r="H42" s="25"/>
      <c r="J42" s="173"/>
      <c r="K42" s="143">
        <f>K40</f>
        <v>1902</v>
      </c>
    </row>
    <row r="43" spans="1:12" ht="15" customHeight="1">
      <c r="A43" s="188">
        <v>8</v>
      </c>
      <c r="B43" s="29">
        <v>21</v>
      </c>
      <c r="C43" s="30" t="s">
        <v>84</v>
      </c>
      <c r="D43" s="31" t="s">
        <v>168</v>
      </c>
      <c r="E43" s="32" t="s">
        <v>6</v>
      </c>
      <c r="F43" s="129">
        <v>11.95</v>
      </c>
      <c r="G43" s="119">
        <v>1.38</v>
      </c>
      <c r="H43" s="129">
        <v>6.92</v>
      </c>
      <c r="I43" s="119">
        <v>3.71</v>
      </c>
      <c r="J43" s="140">
        <v>0.0015609953703703704</v>
      </c>
      <c r="K43" s="141">
        <f>K46</f>
        <v>1725</v>
      </c>
      <c r="L43" s="108" t="s">
        <v>68</v>
      </c>
    </row>
    <row r="44" spans="1:11" ht="15" customHeight="1">
      <c r="A44" s="188"/>
      <c r="F44" s="120"/>
      <c r="G44" s="130"/>
      <c r="H44" s="130"/>
      <c r="I44" s="120"/>
      <c r="J44" s="142"/>
      <c r="K44" s="143">
        <f>K46</f>
        <v>1725</v>
      </c>
    </row>
    <row r="45" spans="1:11" ht="15" customHeight="1">
      <c r="A45" s="188"/>
      <c r="F45" s="121">
        <f>IF(ISBLANK(F43),"",INT(20.0479*(17-F43)^1.835))</f>
        <v>391</v>
      </c>
      <c r="G45" s="121">
        <f>IF(ISBLANK(G43),"",INT(1.84523*(G43*100-75)^1.348))</f>
        <v>491</v>
      </c>
      <c r="H45" s="121">
        <f>IF(ISBLANK(H43),"",INT(56.0211*(H43-1.5)^1.05))</f>
        <v>330</v>
      </c>
      <c r="I45" s="121">
        <f>IF(ISBLANK(I43),"",INT(0.188807*(I43*100-210)^1.41))</f>
        <v>244</v>
      </c>
      <c r="J45" s="121">
        <v>269</v>
      </c>
      <c r="K45" s="141">
        <f>K46</f>
        <v>1725</v>
      </c>
    </row>
    <row r="46" spans="1:11" ht="15" customHeight="1">
      <c r="A46" s="188"/>
      <c r="F46" s="122"/>
      <c r="G46" s="122">
        <f>G45+F45</f>
        <v>882</v>
      </c>
      <c r="H46" s="122">
        <f>H45+G46</f>
        <v>1212</v>
      </c>
      <c r="I46" s="122">
        <f>I45+H46</f>
        <v>1456</v>
      </c>
      <c r="J46" s="122">
        <f>J45+I46</f>
        <v>1725</v>
      </c>
      <c r="K46" s="144">
        <f>J46</f>
        <v>1725</v>
      </c>
    </row>
    <row r="47" spans="1:11" ht="15" customHeight="1">
      <c r="A47" s="188"/>
      <c r="F47" s="165"/>
      <c r="H47" s="25"/>
      <c r="J47" s="173"/>
      <c r="K47" s="143">
        <f>K46</f>
        <v>1725</v>
      </c>
    </row>
    <row r="48" spans="1:12" ht="15" customHeight="1">
      <c r="A48" s="188">
        <v>9</v>
      </c>
      <c r="B48" s="29">
        <v>24</v>
      </c>
      <c r="C48" s="30" t="s">
        <v>79</v>
      </c>
      <c r="D48" s="31" t="s">
        <v>80</v>
      </c>
      <c r="E48" s="32" t="s">
        <v>6</v>
      </c>
      <c r="F48" s="129">
        <v>12.27</v>
      </c>
      <c r="G48" s="119">
        <v>1.15</v>
      </c>
      <c r="H48" s="129">
        <v>8.74</v>
      </c>
      <c r="I48" s="119">
        <v>3.52</v>
      </c>
      <c r="J48" s="140">
        <v>0.0013979166666666664</v>
      </c>
      <c r="K48" s="141">
        <f>K51</f>
        <v>1717</v>
      </c>
      <c r="L48" s="108" t="s">
        <v>37</v>
      </c>
    </row>
    <row r="49" spans="1:11" ht="15" customHeight="1">
      <c r="A49" s="188"/>
      <c r="F49" s="120"/>
      <c r="G49" s="130"/>
      <c r="H49" s="130"/>
      <c r="I49" s="120"/>
      <c r="J49" s="142"/>
      <c r="K49" s="143">
        <f>K51</f>
        <v>1717</v>
      </c>
    </row>
    <row r="50" spans="1:11" ht="15" customHeight="1">
      <c r="A50" s="188"/>
      <c r="F50" s="121">
        <f>IF(ISBLANK(F48),"",INT(20.0479*(17-F48)^1.835))</f>
        <v>347</v>
      </c>
      <c r="G50" s="121">
        <f>IF(ISBLANK(G48),"",INT(1.84523*(G48*100-75)^1.348))</f>
        <v>266</v>
      </c>
      <c r="H50" s="121">
        <f>IF(ISBLANK(H48),"",INT(56.0211*(H48-1.5)^1.05))</f>
        <v>447</v>
      </c>
      <c r="I50" s="121">
        <f>IF(ISBLANK(I48),"",INT(0.188807*(I48*100-210)^1.41))</f>
        <v>204</v>
      </c>
      <c r="J50" s="121">
        <v>453</v>
      </c>
      <c r="K50" s="141">
        <f>K51</f>
        <v>1717</v>
      </c>
    </row>
    <row r="51" spans="1:11" ht="15" customHeight="1">
      <c r="A51" s="188"/>
      <c r="F51" s="122"/>
      <c r="G51" s="122">
        <f>G50+F50</f>
        <v>613</v>
      </c>
      <c r="H51" s="122">
        <f>G51+H50</f>
        <v>1060</v>
      </c>
      <c r="I51" s="122">
        <f>H51+I50</f>
        <v>1264</v>
      </c>
      <c r="J51" s="122">
        <f>I51+J50</f>
        <v>1717</v>
      </c>
      <c r="K51" s="144">
        <f>J51</f>
        <v>1717</v>
      </c>
    </row>
    <row r="52" spans="1:11" ht="15" customHeight="1">
      <c r="A52" s="188"/>
      <c r="F52" s="122"/>
      <c r="G52" s="122"/>
      <c r="H52" s="122"/>
      <c r="I52" s="122"/>
      <c r="J52" s="122"/>
      <c r="K52" s="174">
        <f>K50</f>
        <v>1717</v>
      </c>
    </row>
    <row r="53" spans="1:12" ht="15" customHeight="1">
      <c r="A53" s="188">
        <v>10</v>
      </c>
      <c r="B53" s="29">
        <v>8</v>
      </c>
      <c r="C53" s="30" t="s">
        <v>140</v>
      </c>
      <c r="D53" s="31" t="s">
        <v>8</v>
      </c>
      <c r="E53" s="32" t="s">
        <v>5</v>
      </c>
      <c r="F53" s="129">
        <v>11.65</v>
      </c>
      <c r="G53" s="129">
        <v>1.15</v>
      </c>
      <c r="H53" s="129">
        <v>7.93</v>
      </c>
      <c r="I53" s="119">
        <v>3.62</v>
      </c>
      <c r="J53" s="140">
        <v>0.0014710648148148148</v>
      </c>
      <c r="K53" s="141">
        <f>K56</f>
        <v>1685</v>
      </c>
      <c r="L53" s="106" t="s">
        <v>67</v>
      </c>
    </row>
    <row r="54" spans="1:11" ht="15" customHeight="1">
      <c r="A54" s="188"/>
      <c r="F54" s="120"/>
      <c r="G54" s="130"/>
      <c r="H54" s="130"/>
      <c r="I54" s="120"/>
      <c r="J54" s="142"/>
      <c r="K54" s="143">
        <f>K56</f>
        <v>1685</v>
      </c>
    </row>
    <row r="55" spans="1:11" ht="15" customHeight="1">
      <c r="A55" s="188"/>
      <c r="F55" s="121">
        <f>IF(ISBLANK(F53),"",INT(20.0479*(17-F53)^1.835))</f>
        <v>435</v>
      </c>
      <c r="G55" s="121">
        <f>IF(ISBLANK(G53),"",INT(1.84523*(G53*100-75)^1.348))</f>
        <v>266</v>
      </c>
      <c r="H55" s="121">
        <f>IF(ISBLANK(H53),"",INT(56.0211*(H53-1.5)^1.05))</f>
        <v>395</v>
      </c>
      <c r="I55" s="121">
        <f>IF(ISBLANK(I53),"",INT(0.188807*(I53*100-210)^1.41))</f>
        <v>225</v>
      </c>
      <c r="J55" s="121">
        <v>364</v>
      </c>
      <c r="K55" s="141">
        <f>K56</f>
        <v>1685</v>
      </c>
    </row>
    <row r="56" spans="1:11" ht="15" customHeight="1">
      <c r="A56" s="188"/>
      <c r="F56" s="122"/>
      <c r="G56" s="122">
        <f>G55+F55</f>
        <v>701</v>
      </c>
      <c r="H56" s="122">
        <f>G56+H55</f>
        <v>1096</v>
      </c>
      <c r="I56" s="122">
        <f>H56+I55</f>
        <v>1321</v>
      </c>
      <c r="J56" s="122">
        <f>I56+J55</f>
        <v>1685</v>
      </c>
      <c r="K56" s="144">
        <f>J56</f>
        <v>1685</v>
      </c>
    </row>
    <row r="57" spans="1:11" ht="15" customHeight="1">
      <c r="A57" s="188"/>
      <c r="F57" s="165"/>
      <c r="G57" s="122"/>
      <c r="H57" s="25"/>
      <c r="J57" s="173"/>
      <c r="K57" s="143">
        <f>K56</f>
        <v>1685</v>
      </c>
    </row>
    <row r="58" spans="1:12" ht="15" customHeight="1">
      <c r="A58" s="188">
        <v>11</v>
      </c>
      <c r="B58" s="29">
        <v>25</v>
      </c>
      <c r="C58" s="30" t="s">
        <v>77</v>
      </c>
      <c r="D58" s="31" t="s">
        <v>78</v>
      </c>
      <c r="E58" s="32" t="s">
        <v>6</v>
      </c>
      <c r="F58" s="129">
        <v>12.81</v>
      </c>
      <c r="G58" s="129">
        <v>1.3</v>
      </c>
      <c r="H58" s="129">
        <v>8.33</v>
      </c>
      <c r="I58" s="119">
        <v>3.63</v>
      </c>
      <c r="J58" s="140">
        <v>0.0014886574074074075</v>
      </c>
      <c r="K58" s="141">
        <f>K61</f>
        <v>1678</v>
      </c>
      <c r="L58" s="106" t="s">
        <v>37</v>
      </c>
    </row>
    <row r="59" spans="1:11" ht="15" customHeight="1">
      <c r="A59" s="188"/>
      <c r="F59" s="120"/>
      <c r="G59" s="130"/>
      <c r="H59" s="130"/>
      <c r="I59" s="120"/>
      <c r="J59" s="142"/>
      <c r="K59" s="143">
        <f>K61</f>
        <v>1678</v>
      </c>
    </row>
    <row r="60" spans="1:11" ht="15" customHeight="1">
      <c r="A60" s="188"/>
      <c r="F60" s="121">
        <f>IF(ISBLANK(F58),"",INT(20.0479*(17-F58)^1.835))</f>
        <v>277</v>
      </c>
      <c r="G60" s="121">
        <f>IF(ISBLANK(G58),"",INT(1.84523*(G58*100-75)^1.348))</f>
        <v>409</v>
      </c>
      <c r="H60" s="121">
        <f>IF(ISBLANK(H58),"",INT(56.0211*(H58-1.5)^1.05))</f>
        <v>421</v>
      </c>
      <c r="I60" s="121">
        <f>IF(ISBLANK(I58),"",INT(0.188807*(I58*100-210)^1.41))</f>
        <v>227</v>
      </c>
      <c r="J60" s="121">
        <v>344</v>
      </c>
      <c r="K60" s="141">
        <f>K61</f>
        <v>1678</v>
      </c>
    </row>
    <row r="61" spans="1:11" ht="15" customHeight="1">
      <c r="A61" s="188"/>
      <c r="F61" s="122"/>
      <c r="G61" s="122">
        <f>G60+F60</f>
        <v>686</v>
      </c>
      <c r="H61" s="122">
        <f>H60+G61</f>
        <v>1107</v>
      </c>
      <c r="I61" s="122">
        <f>H61+I60</f>
        <v>1334</v>
      </c>
      <c r="J61" s="122">
        <f>I61+J60</f>
        <v>1678</v>
      </c>
      <c r="K61" s="144">
        <f>J61</f>
        <v>1678</v>
      </c>
    </row>
    <row r="62" spans="1:11" ht="15" customHeight="1">
      <c r="A62" s="188"/>
      <c r="F62" s="122"/>
      <c r="G62" s="122"/>
      <c r="H62" s="122"/>
      <c r="I62" s="122"/>
      <c r="J62" s="122"/>
      <c r="K62" s="174">
        <f>K59</f>
        <v>1678</v>
      </c>
    </row>
    <row r="63" spans="1:12" ht="15" customHeight="1">
      <c r="A63" s="188">
        <v>12</v>
      </c>
      <c r="B63" s="33">
        <v>23</v>
      </c>
      <c r="C63" s="30" t="s">
        <v>75</v>
      </c>
      <c r="D63" s="31" t="s">
        <v>76</v>
      </c>
      <c r="E63" s="32" t="s">
        <v>6</v>
      </c>
      <c r="F63" s="129">
        <v>11.14</v>
      </c>
      <c r="G63" s="119">
        <v>1.15</v>
      </c>
      <c r="H63" s="129">
        <v>6.12</v>
      </c>
      <c r="I63" s="119">
        <v>3.69</v>
      </c>
      <c r="J63" s="140">
        <v>0.0014574074074074073</v>
      </c>
      <c r="K63" s="141">
        <f>K66</f>
        <v>1678</v>
      </c>
      <c r="L63" s="106" t="s">
        <v>37</v>
      </c>
    </row>
    <row r="64" spans="1:11" ht="15" customHeight="1">
      <c r="A64" s="188"/>
      <c r="F64" s="120"/>
      <c r="G64" s="130"/>
      <c r="H64" s="130"/>
      <c r="I64" s="120"/>
      <c r="J64" s="142"/>
      <c r="K64" s="143">
        <f>K66</f>
        <v>1678</v>
      </c>
    </row>
    <row r="65" spans="1:11" ht="15" customHeight="1">
      <c r="A65" s="188"/>
      <c r="F65" s="121">
        <f>IF(ISBLANK(F63),"",INT(20.0479*(17-F63)^1.835))</f>
        <v>514</v>
      </c>
      <c r="G65" s="121">
        <f>IF(ISBLANK(G63),"",INT(1.84523*(G63*100-75)^1.348))</f>
        <v>266</v>
      </c>
      <c r="H65" s="121">
        <f>IF(ISBLANK(H63),"",INT(56.0211*(H63-1.5)^1.05))</f>
        <v>279</v>
      </c>
      <c r="I65" s="121">
        <f>IF(ISBLANK(I63),"",INT(0.188807*(I63*100-210)^1.41))</f>
        <v>239</v>
      </c>
      <c r="J65" s="121">
        <v>380</v>
      </c>
      <c r="K65" s="141">
        <f>K66</f>
        <v>1678</v>
      </c>
    </row>
    <row r="66" spans="1:11" ht="15" customHeight="1">
      <c r="A66" s="188"/>
      <c r="F66" s="122"/>
      <c r="G66" s="122">
        <f>G65+F65</f>
        <v>780</v>
      </c>
      <c r="H66" s="122">
        <f>H65+G66</f>
        <v>1059</v>
      </c>
      <c r="I66" s="122">
        <f>H66+I65</f>
        <v>1298</v>
      </c>
      <c r="J66" s="122">
        <f>I66+J65</f>
        <v>1678</v>
      </c>
      <c r="K66" s="144">
        <f>J66</f>
        <v>1678</v>
      </c>
    </row>
    <row r="67" spans="1:11" ht="15" customHeight="1">
      <c r="A67" s="188"/>
      <c r="F67" s="122"/>
      <c r="G67" s="122"/>
      <c r="H67" s="122"/>
      <c r="I67" s="122"/>
      <c r="J67" s="122"/>
      <c r="K67" s="174">
        <f>K65</f>
        <v>1678</v>
      </c>
    </row>
    <row r="68" spans="1:12" ht="15" customHeight="1">
      <c r="A68" s="188">
        <v>13</v>
      </c>
      <c r="B68" s="29">
        <v>5</v>
      </c>
      <c r="C68" s="30" t="s">
        <v>126</v>
      </c>
      <c r="D68" s="31" t="s">
        <v>8</v>
      </c>
      <c r="E68" s="32" t="s">
        <v>122</v>
      </c>
      <c r="F68" s="129">
        <v>11.86</v>
      </c>
      <c r="G68" s="129">
        <v>1.2</v>
      </c>
      <c r="H68" s="129">
        <v>6.58</v>
      </c>
      <c r="I68" s="119">
        <v>3.58</v>
      </c>
      <c r="J68" s="140" t="s">
        <v>242</v>
      </c>
      <c r="K68" s="141">
        <f>K71</f>
        <v>1601</v>
      </c>
      <c r="L68" s="106" t="s">
        <v>62</v>
      </c>
    </row>
    <row r="69" spans="1:11" ht="15" customHeight="1">
      <c r="A69" s="188"/>
      <c r="F69" s="120"/>
      <c r="G69" s="130"/>
      <c r="H69" s="130"/>
      <c r="I69" s="120"/>
      <c r="J69" s="142"/>
      <c r="K69" s="143">
        <f>K71</f>
        <v>1601</v>
      </c>
    </row>
    <row r="70" spans="1:11" ht="15" customHeight="1">
      <c r="A70" s="188"/>
      <c r="F70" s="121">
        <f>IF(ISBLANK(F68),"",INT(20.0479*(17-F68)^1.835))</f>
        <v>404</v>
      </c>
      <c r="G70" s="121">
        <f>IF(ISBLANK(G68),"",INT(1.84523*(G68*100-75)^1.348))</f>
        <v>312</v>
      </c>
      <c r="H70" s="121">
        <f>IF(ISBLANK(H68),"",INT(56.0211*(H68-1.5)^1.05))</f>
        <v>308</v>
      </c>
      <c r="I70" s="121">
        <f>IF(ISBLANK(I68),"",INT(0.188807*(I68*100-210)^1.41))</f>
        <v>216</v>
      </c>
      <c r="J70" s="121">
        <v>361</v>
      </c>
      <c r="K70" s="141">
        <f>K71</f>
        <v>1601</v>
      </c>
    </row>
    <row r="71" spans="1:11" ht="15" customHeight="1">
      <c r="A71" s="188"/>
      <c r="F71" s="122"/>
      <c r="G71" s="122">
        <f>G70+F70</f>
        <v>716</v>
      </c>
      <c r="H71" s="122">
        <f>H70+G71</f>
        <v>1024</v>
      </c>
      <c r="I71" s="122">
        <f>I70+H71</f>
        <v>1240</v>
      </c>
      <c r="J71" s="122">
        <f>I71+J70</f>
        <v>1601</v>
      </c>
      <c r="K71" s="144">
        <f>J71</f>
        <v>1601</v>
      </c>
    </row>
    <row r="72" spans="1:11" ht="15" customHeight="1">
      <c r="A72" s="188"/>
      <c r="F72" s="165"/>
      <c r="G72" s="122"/>
      <c r="H72" s="25"/>
      <c r="J72" s="173"/>
      <c r="K72" s="143">
        <f>K71</f>
        <v>1601</v>
      </c>
    </row>
    <row r="73" spans="1:12" ht="15" customHeight="1">
      <c r="A73" s="188">
        <v>14</v>
      </c>
      <c r="B73" s="33">
        <v>20</v>
      </c>
      <c r="C73" s="34" t="s">
        <v>52</v>
      </c>
      <c r="D73" s="35" t="s">
        <v>8</v>
      </c>
      <c r="E73" s="34" t="s">
        <v>9</v>
      </c>
      <c r="F73" s="129">
        <v>12.61</v>
      </c>
      <c r="G73" s="119">
        <v>1.2</v>
      </c>
      <c r="H73" s="129">
        <v>7.8</v>
      </c>
      <c r="I73" s="119">
        <v>3.66</v>
      </c>
      <c r="J73" s="140">
        <v>0.0014751157407407406</v>
      </c>
      <c r="K73" s="141">
        <f>K76</f>
        <v>1593</v>
      </c>
      <c r="L73" s="109" t="s">
        <v>35</v>
      </c>
    </row>
    <row r="74" spans="1:11" ht="15" customHeight="1">
      <c r="A74" s="188"/>
      <c r="B74" s="33"/>
      <c r="C74" s="34"/>
      <c r="D74" s="35"/>
      <c r="E74" s="34"/>
      <c r="F74" s="120"/>
      <c r="G74" s="130"/>
      <c r="H74" s="130"/>
      <c r="I74" s="120"/>
      <c r="J74" s="142"/>
      <c r="K74" s="143">
        <f>K76</f>
        <v>1593</v>
      </c>
    </row>
    <row r="75" spans="1:11" ht="15" customHeight="1">
      <c r="A75" s="188"/>
      <c r="B75" s="33"/>
      <c r="C75" s="34"/>
      <c r="D75" s="35"/>
      <c r="E75" s="34"/>
      <c r="F75" s="121">
        <f>IF(ISBLANK(F73),"",INT(20.0479*(17-F73)^1.835))</f>
        <v>302</v>
      </c>
      <c r="G75" s="121">
        <f>IF(ISBLANK(G73),"",INT(1.84523*(G73*100-75)^1.348))</f>
        <v>312</v>
      </c>
      <c r="H75" s="121">
        <f>IF(ISBLANK(H73),"",INT(56.0211*(H73-1.5)^1.05))</f>
        <v>386</v>
      </c>
      <c r="I75" s="121">
        <f>IF(ISBLANK(I73),"",INT(0.188807*(I73*100-210)^1.41))</f>
        <v>233</v>
      </c>
      <c r="J75" s="121">
        <v>360</v>
      </c>
      <c r="K75" s="141">
        <f>K76</f>
        <v>1593</v>
      </c>
    </row>
    <row r="76" spans="1:11" ht="15" customHeight="1">
      <c r="A76" s="188"/>
      <c r="B76" s="33"/>
      <c r="C76" s="34"/>
      <c r="D76" s="35"/>
      <c r="E76" s="34"/>
      <c r="F76" s="122"/>
      <c r="G76" s="122">
        <f>G75+F75</f>
        <v>614</v>
      </c>
      <c r="H76" s="122">
        <f>H75+G76</f>
        <v>1000</v>
      </c>
      <c r="I76" s="122">
        <f>H76+I75</f>
        <v>1233</v>
      </c>
      <c r="J76" s="122">
        <f>I76+J75</f>
        <v>1593</v>
      </c>
      <c r="K76" s="144">
        <f>J76</f>
        <v>1593</v>
      </c>
    </row>
    <row r="77" spans="1:11" ht="15" customHeight="1">
      <c r="A77" s="188"/>
      <c r="B77" s="33"/>
      <c r="C77" s="34"/>
      <c r="D77" s="35"/>
      <c r="E77" s="34"/>
      <c r="F77" s="165"/>
      <c r="H77" s="25"/>
      <c r="J77" s="173"/>
      <c r="K77" s="143">
        <f>K76</f>
        <v>1593</v>
      </c>
    </row>
    <row r="78" spans="1:12" ht="15" customHeight="1">
      <c r="A78" s="188">
        <v>15</v>
      </c>
      <c r="B78" s="33">
        <v>18</v>
      </c>
      <c r="C78" s="34" t="s">
        <v>107</v>
      </c>
      <c r="D78" s="35" t="s">
        <v>108</v>
      </c>
      <c r="E78" s="34" t="s">
        <v>102</v>
      </c>
      <c r="F78" s="129">
        <v>12.02</v>
      </c>
      <c r="G78" s="129">
        <v>1.3</v>
      </c>
      <c r="H78" s="129">
        <v>6.51</v>
      </c>
      <c r="I78" s="119">
        <v>3.36</v>
      </c>
      <c r="J78" s="140">
        <v>0.0015208333333333332</v>
      </c>
      <c r="K78" s="141">
        <f>K81</f>
        <v>1576</v>
      </c>
      <c r="L78" s="106" t="s">
        <v>103</v>
      </c>
    </row>
    <row r="79" spans="1:11" ht="15" customHeight="1">
      <c r="A79" s="182"/>
      <c r="F79" s="120"/>
      <c r="G79" s="130"/>
      <c r="H79" s="130"/>
      <c r="I79" s="120"/>
      <c r="J79" s="142"/>
      <c r="K79" s="143">
        <f>K81</f>
        <v>1576</v>
      </c>
    </row>
    <row r="80" spans="1:11" ht="15" customHeight="1">
      <c r="A80" s="182"/>
      <c r="F80" s="121">
        <f>IF(ISBLANK(F78),"",INT(20.0479*(17-F78)^1.835))</f>
        <v>381</v>
      </c>
      <c r="G80" s="121">
        <f>IF(ISBLANK(G78),"",INT(1.84523*(G78*100-75)^1.348))</f>
        <v>409</v>
      </c>
      <c r="H80" s="121">
        <f>IF(ISBLANK(H78),"",INT(56.0211*(H78-1.5)^1.05))</f>
        <v>304</v>
      </c>
      <c r="I80" s="121">
        <f>IF(ISBLANK(I78),"",INT(0.188807*(I78*100-210)^1.41))</f>
        <v>172</v>
      </c>
      <c r="J80" s="121">
        <v>310</v>
      </c>
      <c r="K80" s="141">
        <f>K81</f>
        <v>1576</v>
      </c>
    </row>
    <row r="81" spans="1:11" ht="15" customHeight="1">
      <c r="A81" s="182"/>
      <c r="F81" s="122"/>
      <c r="G81" s="122">
        <f>G80+F80</f>
        <v>790</v>
      </c>
      <c r="H81" s="122">
        <f>H80+G81</f>
        <v>1094</v>
      </c>
      <c r="I81" s="122">
        <f>I80+H81</f>
        <v>1266</v>
      </c>
      <c r="J81" s="122">
        <f>I81+J80</f>
        <v>1576</v>
      </c>
      <c r="K81" s="144">
        <f>J81</f>
        <v>1576</v>
      </c>
    </row>
    <row r="82" spans="1:11" ht="15" customHeight="1">
      <c r="A82" s="188"/>
      <c r="F82" s="165"/>
      <c r="H82" s="25"/>
      <c r="J82" s="173"/>
      <c r="K82" s="143">
        <f>K81</f>
        <v>1576</v>
      </c>
    </row>
    <row r="83" spans="1:12" ht="15" customHeight="1">
      <c r="A83" s="188">
        <v>16</v>
      </c>
      <c r="B83" s="29">
        <v>7</v>
      </c>
      <c r="C83" s="30" t="s">
        <v>139</v>
      </c>
      <c r="D83" s="31" t="s">
        <v>7</v>
      </c>
      <c r="E83" s="32" t="s">
        <v>5</v>
      </c>
      <c r="F83" s="129">
        <v>12.26</v>
      </c>
      <c r="G83" s="119">
        <v>1.2</v>
      </c>
      <c r="H83" s="129">
        <v>6.99</v>
      </c>
      <c r="I83" s="119">
        <v>3.23</v>
      </c>
      <c r="J83" s="140">
        <v>0.0015479166666666668</v>
      </c>
      <c r="K83" s="141">
        <f>K86</f>
        <v>1424</v>
      </c>
      <c r="L83" s="108" t="s">
        <v>136</v>
      </c>
    </row>
    <row r="84" spans="1:11" ht="15" customHeight="1">
      <c r="A84" s="182"/>
      <c r="F84" s="120"/>
      <c r="G84" s="130"/>
      <c r="H84" s="130"/>
      <c r="I84" s="120"/>
      <c r="J84" s="142"/>
      <c r="K84" s="143">
        <f>K86</f>
        <v>1424</v>
      </c>
    </row>
    <row r="85" spans="1:11" ht="15" customHeight="1">
      <c r="A85" s="188"/>
      <c r="F85" s="121">
        <f>IF(ISBLANK(F83),"",INT(20.0479*(17-F83)^1.835))</f>
        <v>348</v>
      </c>
      <c r="G85" s="121">
        <f>IF(ISBLANK(G83),"",INT(1.84523*(G83*100-75)^1.348))</f>
        <v>312</v>
      </c>
      <c r="H85" s="121">
        <f>IF(ISBLANK(H83),"",INT(56.0211*(H83-1.5)^1.05))</f>
        <v>334</v>
      </c>
      <c r="I85" s="121">
        <f>IF(ISBLANK(I83),"",INT(0.188807*(I83*100-210)^1.41))</f>
        <v>148</v>
      </c>
      <c r="J85" s="121">
        <v>282</v>
      </c>
      <c r="K85" s="141">
        <f>K86</f>
        <v>1424</v>
      </c>
    </row>
    <row r="86" spans="1:11" ht="15" customHeight="1">
      <c r="A86" s="188"/>
      <c r="F86" s="122"/>
      <c r="G86" s="122">
        <f>G85+F85</f>
        <v>660</v>
      </c>
      <c r="H86" s="122">
        <f>G86+H85</f>
        <v>994</v>
      </c>
      <c r="I86" s="122">
        <f>H86+I85</f>
        <v>1142</v>
      </c>
      <c r="J86" s="122">
        <f>I86+J85</f>
        <v>1424</v>
      </c>
      <c r="K86" s="144">
        <f>J86</f>
        <v>1424</v>
      </c>
    </row>
    <row r="87" spans="1:11" ht="15" customHeight="1">
      <c r="A87" s="188"/>
      <c r="F87" s="165"/>
      <c r="H87" s="25"/>
      <c r="J87" s="173"/>
      <c r="K87" s="143">
        <f>K86</f>
        <v>1424</v>
      </c>
    </row>
    <row r="88" spans="1:12" ht="15" customHeight="1">
      <c r="A88" s="188">
        <v>17</v>
      </c>
      <c r="B88" s="29">
        <v>3</v>
      </c>
      <c r="C88" s="30" t="s">
        <v>124</v>
      </c>
      <c r="D88" s="31" t="s">
        <v>7</v>
      </c>
      <c r="E88" s="32" t="s">
        <v>122</v>
      </c>
      <c r="F88" s="129">
        <v>12.61</v>
      </c>
      <c r="G88" s="119">
        <v>1.15</v>
      </c>
      <c r="H88" s="129">
        <v>4.75</v>
      </c>
      <c r="I88" s="119">
        <v>3.71</v>
      </c>
      <c r="J88" s="140">
        <v>0.0015980324074074074</v>
      </c>
      <c r="K88" s="141">
        <f>K91</f>
        <v>1239</v>
      </c>
      <c r="L88" s="106" t="s">
        <v>59</v>
      </c>
    </row>
    <row r="89" spans="1:11" ht="15" customHeight="1">
      <c r="A89" s="188"/>
      <c r="F89" s="120"/>
      <c r="G89" s="130"/>
      <c r="H89" s="130"/>
      <c r="I89" s="120"/>
      <c r="J89" s="142"/>
      <c r="K89" s="143">
        <f>K91</f>
        <v>1239</v>
      </c>
    </row>
    <row r="90" spans="1:11" ht="15" customHeight="1">
      <c r="A90" s="188"/>
      <c r="F90" s="121">
        <f>IF(ISBLANK(F88),"",INT(20.0479*(17-F88)^1.835))</f>
        <v>302</v>
      </c>
      <c r="G90" s="121">
        <f>IF(ISBLANK(G88),"",INT(1.84523*(G88*100-75)^1.348))</f>
        <v>266</v>
      </c>
      <c r="H90" s="121">
        <f>IF(ISBLANK(H88),"",INT(56.0211*(H88-1.5)^1.05))</f>
        <v>193</v>
      </c>
      <c r="I90" s="121">
        <f>IF(ISBLANK(I88),"",INT(0.188807*(I88*100-210)^1.41))</f>
        <v>244</v>
      </c>
      <c r="J90" s="121">
        <v>234</v>
      </c>
      <c r="K90" s="141">
        <f>K91</f>
        <v>1239</v>
      </c>
    </row>
    <row r="91" spans="1:11" ht="15" customHeight="1">
      <c r="A91" s="188"/>
      <c r="F91" s="122"/>
      <c r="G91" s="122">
        <f>G90+F90</f>
        <v>568</v>
      </c>
      <c r="H91" s="122">
        <f>H90+G91</f>
        <v>761</v>
      </c>
      <c r="I91" s="122">
        <f>H91+I90</f>
        <v>1005</v>
      </c>
      <c r="J91" s="122">
        <f>I91+J90</f>
        <v>1239</v>
      </c>
      <c r="K91" s="144">
        <f>J91</f>
        <v>1239</v>
      </c>
    </row>
    <row r="92" spans="1:11" ht="15" customHeight="1">
      <c r="A92" s="188"/>
      <c r="F92" s="122"/>
      <c r="G92" s="122"/>
      <c r="H92" s="122"/>
      <c r="I92" s="122"/>
      <c r="J92" s="122"/>
      <c r="K92" s="174">
        <f>K90</f>
        <v>1239</v>
      </c>
    </row>
    <row r="93" spans="1:12" ht="15" customHeight="1">
      <c r="A93" s="188">
        <v>18</v>
      </c>
      <c r="B93" s="29">
        <v>11</v>
      </c>
      <c r="C93" s="30" t="s">
        <v>166</v>
      </c>
      <c r="D93" s="31" t="s">
        <v>167</v>
      </c>
      <c r="E93" s="32" t="s">
        <v>145</v>
      </c>
      <c r="F93" s="129" t="s">
        <v>31</v>
      </c>
      <c r="G93" s="119">
        <v>1.2</v>
      </c>
      <c r="H93" s="129">
        <v>8.38</v>
      </c>
      <c r="I93" s="119">
        <v>3.42</v>
      </c>
      <c r="J93" s="140">
        <v>0.0016376157407407407</v>
      </c>
      <c r="K93" s="141">
        <f>K96</f>
        <v>1118</v>
      </c>
      <c r="L93" s="106" t="s">
        <v>146</v>
      </c>
    </row>
    <row r="94" spans="1:11" ht="15" customHeight="1">
      <c r="A94" s="188"/>
      <c r="F94" s="120"/>
      <c r="G94" s="130"/>
      <c r="H94" s="130"/>
      <c r="I94" s="120"/>
      <c r="J94" s="142"/>
      <c r="K94" s="143">
        <f>K96</f>
        <v>1118</v>
      </c>
    </row>
    <row r="95" spans="1:11" ht="15" customHeight="1">
      <c r="A95" s="188"/>
      <c r="F95" s="121">
        <v>0</v>
      </c>
      <c r="G95" s="121">
        <f>IF(ISBLANK(G93),"",INT(1.84523*(G93*100-75)^1.348))</f>
        <v>312</v>
      </c>
      <c r="H95" s="121">
        <f>IF(ISBLANK(H93),"",INT(56.0211*(H93-1.5)^1.05))</f>
        <v>424</v>
      </c>
      <c r="I95" s="121">
        <f>IF(ISBLANK(I93),"",INT(0.188807*(I93*100-210)^1.41))</f>
        <v>184</v>
      </c>
      <c r="J95" s="121">
        <v>198</v>
      </c>
      <c r="K95" s="141">
        <f>K96</f>
        <v>1118</v>
      </c>
    </row>
    <row r="96" spans="1:11" ht="15" customHeight="1">
      <c r="A96" s="188"/>
      <c r="F96" s="122"/>
      <c r="G96" s="122">
        <f>G95</f>
        <v>312</v>
      </c>
      <c r="H96" s="122">
        <f>H95+G96</f>
        <v>736</v>
      </c>
      <c r="I96" s="122">
        <f>H96+I95</f>
        <v>920</v>
      </c>
      <c r="J96" s="122">
        <f>I96+J95</f>
        <v>1118</v>
      </c>
      <c r="K96" s="144">
        <f>J96</f>
        <v>1118</v>
      </c>
    </row>
    <row r="97" spans="1:11" ht="15" customHeight="1">
      <c r="A97" s="188"/>
      <c r="F97" s="165"/>
      <c r="H97" s="25"/>
      <c r="J97" s="173"/>
      <c r="K97" s="143">
        <f>K96</f>
        <v>1118</v>
      </c>
    </row>
    <row r="98" spans="1:12" ht="15" customHeight="1">
      <c r="A98" s="188">
        <v>19</v>
      </c>
      <c r="B98" s="33">
        <v>16</v>
      </c>
      <c r="C98" s="34" t="s">
        <v>104</v>
      </c>
      <c r="D98" s="35" t="s">
        <v>105</v>
      </c>
      <c r="E98" s="34" t="s">
        <v>102</v>
      </c>
      <c r="F98" s="129" t="s">
        <v>31</v>
      </c>
      <c r="G98" s="119">
        <v>1.25</v>
      </c>
      <c r="H98" s="129">
        <v>6.66</v>
      </c>
      <c r="I98" s="119">
        <v>3.8</v>
      </c>
      <c r="J98" s="140" t="s">
        <v>31</v>
      </c>
      <c r="K98" s="141">
        <f>K101</f>
        <v>935</v>
      </c>
      <c r="L98" s="106" t="s">
        <v>103</v>
      </c>
    </row>
    <row r="99" spans="1:11" ht="15" customHeight="1">
      <c r="A99" s="188"/>
      <c r="F99" s="120"/>
      <c r="G99" s="130"/>
      <c r="H99" s="130"/>
      <c r="I99" s="120"/>
      <c r="J99" s="142"/>
      <c r="K99" s="143">
        <f>K101</f>
        <v>935</v>
      </c>
    </row>
    <row r="100" spans="1:11" ht="15" customHeight="1">
      <c r="A100" s="188"/>
      <c r="F100" s="121">
        <v>0</v>
      </c>
      <c r="G100" s="121">
        <f>IF(ISBLANK(G98),"",INT(1.84523*(G98*100-75)^1.348))</f>
        <v>359</v>
      </c>
      <c r="H100" s="121">
        <f>IF(ISBLANK(H98),"",INT(56.0211*(H98-1.5)^1.05))</f>
        <v>313</v>
      </c>
      <c r="I100" s="121">
        <f>IF(ISBLANK(I98),"",INT(0.188807*(I98*100-210)^1.41))</f>
        <v>263</v>
      </c>
      <c r="J100" s="121">
        <v>0</v>
      </c>
      <c r="K100" s="141">
        <f>K101</f>
        <v>935</v>
      </c>
    </row>
    <row r="101" spans="1:11" ht="15" customHeight="1">
      <c r="A101" s="188"/>
      <c r="F101" s="122"/>
      <c r="G101" s="122">
        <f>G100</f>
        <v>359</v>
      </c>
      <c r="H101" s="122">
        <f>G101+H100</f>
        <v>672</v>
      </c>
      <c r="I101" s="122">
        <f>H101+I100</f>
        <v>935</v>
      </c>
      <c r="J101" s="122">
        <f>I101</f>
        <v>935</v>
      </c>
      <c r="K101" s="144">
        <f>J101</f>
        <v>935</v>
      </c>
    </row>
    <row r="102" spans="1:11" ht="15" customHeight="1">
      <c r="A102" s="188"/>
      <c r="F102" s="165"/>
      <c r="H102" s="25"/>
      <c r="J102" s="173"/>
      <c r="K102" s="143">
        <f>K101</f>
        <v>935</v>
      </c>
    </row>
    <row r="103" spans="1:12" ht="15" customHeight="1">
      <c r="A103" s="188">
        <v>20</v>
      </c>
      <c r="B103" s="29">
        <v>27</v>
      </c>
      <c r="C103" s="30" t="s">
        <v>169</v>
      </c>
      <c r="D103" s="31" t="s">
        <v>170</v>
      </c>
      <c r="E103" s="32" t="s">
        <v>6</v>
      </c>
      <c r="F103" s="129">
        <v>13.25</v>
      </c>
      <c r="G103" s="139" t="s">
        <v>30</v>
      </c>
      <c r="H103" s="129">
        <v>6.53</v>
      </c>
      <c r="I103" s="119">
        <v>3.22</v>
      </c>
      <c r="J103" s="140">
        <v>0.0018421296296296295</v>
      </c>
      <c r="K103" s="141">
        <f>K106</f>
        <v>736</v>
      </c>
      <c r="L103" s="108" t="s">
        <v>37</v>
      </c>
    </row>
    <row r="104" spans="1:14" ht="15" customHeight="1">
      <c r="A104" s="188"/>
      <c r="F104" s="120"/>
      <c r="G104" s="130"/>
      <c r="H104" s="130"/>
      <c r="I104" s="120"/>
      <c r="J104" s="142"/>
      <c r="K104" s="143">
        <f>K106</f>
        <v>736</v>
      </c>
      <c r="M104" s="107"/>
      <c r="N104" s="13"/>
    </row>
    <row r="105" spans="1:14" ht="15" customHeight="1">
      <c r="A105" s="188"/>
      <c r="F105" s="121">
        <f>IF(ISBLANK(F103),"",INT(20.0479*(17-F103)^1.835))</f>
        <v>226</v>
      </c>
      <c r="G105" s="121">
        <v>0</v>
      </c>
      <c r="H105" s="121">
        <f>IF(ISBLANK(H103),"",INT(56.0211*(H103-1.5)^1.05))</f>
        <v>305</v>
      </c>
      <c r="I105" s="121">
        <f>IF(ISBLANK(I103),"",INT(0.188807*(I103*100-210)^1.41))</f>
        <v>146</v>
      </c>
      <c r="J105" s="121">
        <v>59</v>
      </c>
      <c r="K105" s="141">
        <f>K106</f>
        <v>736</v>
      </c>
      <c r="N105" s="2"/>
    </row>
    <row r="106" spans="1:11" ht="15" customHeight="1">
      <c r="A106" s="188"/>
      <c r="F106" s="122"/>
      <c r="G106" s="122">
        <f>F105+G105</f>
        <v>226</v>
      </c>
      <c r="H106" s="122">
        <f>G106+H105</f>
        <v>531</v>
      </c>
      <c r="I106" s="122">
        <f>H106+I105</f>
        <v>677</v>
      </c>
      <c r="J106" s="122">
        <f>I106+J105</f>
        <v>736</v>
      </c>
      <c r="K106" s="144">
        <f>J106</f>
        <v>736</v>
      </c>
    </row>
    <row r="107" spans="1:11" ht="15" customHeight="1">
      <c r="A107" s="188"/>
      <c r="F107" s="165"/>
      <c r="H107" s="25"/>
      <c r="J107" s="173"/>
      <c r="K107" s="143">
        <f>K106</f>
        <v>736</v>
      </c>
    </row>
    <row r="108" ht="15">
      <c r="H108" s="168"/>
    </row>
  </sheetData>
  <sheetProtection/>
  <mergeCells count="4">
    <mergeCell ref="A1:L1"/>
    <mergeCell ref="A3:B3"/>
    <mergeCell ref="F4:J4"/>
    <mergeCell ref="D3:J3"/>
  </mergeCells>
  <printOptions/>
  <pageMargins left="0" right="0" top="0.31496062992125984" bottom="0.2755905511811024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9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F13" sqref="F13:F17"/>
    </sheetView>
  </sheetViews>
  <sheetFormatPr defaultColWidth="9.140625" defaultRowHeight="12.75"/>
  <cols>
    <col min="1" max="1" width="5.421875" style="179" customWidth="1"/>
    <col min="2" max="2" width="4.7109375" style="11" customWidth="1"/>
    <col min="3" max="3" width="26.00390625" style="11" customWidth="1"/>
    <col min="4" max="4" width="9.140625" style="22" customWidth="1"/>
    <col min="5" max="5" width="25.28125" style="11" customWidth="1"/>
    <col min="6" max="6" width="7.28125" style="1" customWidth="1"/>
    <col min="7" max="7" width="6.421875" style="2" customWidth="1"/>
    <col min="8" max="8" width="7.8515625" style="2" customWidth="1"/>
    <col min="9" max="9" width="8.28125" style="1" customWidth="1"/>
    <col min="10" max="10" width="8.28125" style="2" customWidth="1"/>
    <col min="11" max="11" width="8.421875" style="2" customWidth="1"/>
    <col min="12" max="12" width="12.00390625" style="105" customWidth="1"/>
    <col min="13" max="13" width="5.28125" style="17" customWidth="1"/>
  </cols>
  <sheetData>
    <row r="1" spans="1:21" s="25" customFormat="1" ht="23.25" customHeight="1">
      <c r="A1" s="183"/>
      <c r="B1" s="164"/>
      <c r="C1" s="201" t="s">
        <v>20</v>
      </c>
      <c r="D1" s="201"/>
      <c r="E1" s="201"/>
      <c r="F1" s="201"/>
      <c r="G1" s="201"/>
      <c r="H1" s="201"/>
      <c r="I1" s="201"/>
      <c r="J1" s="164"/>
      <c r="K1" s="164"/>
      <c r="L1" s="164"/>
      <c r="M1" s="71"/>
      <c r="N1" s="71"/>
      <c r="O1" s="71"/>
      <c r="P1" s="71"/>
      <c r="S1" s="26"/>
      <c r="U1" s="4"/>
    </row>
    <row r="2" spans="1:21" s="25" customFormat="1" ht="23.25" customHeight="1">
      <c r="A2" s="185"/>
      <c r="B2" s="164"/>
      <c r="C2" s="201"/>
      <c r="D2" s="201"/>
      <c r="E2" s="201"/>
      <c r="F2" s="201"/>
      <c r="G2" s="201"/>
      <c r="H2" s="201"/>
      <c r="I2" s="201"/>
      <c r="J2" s="164"/>
      <c r="K2" s="164"/>
      <c r="L2" s="164"/>
      <c r="M2"/>
      <c r="N2"/>
      <c r="O2"/>
      <c r="P2"/>
      <c r="S2" s="26"/>
      <c r="U2" s="4"/>
    </row>
    <row r="3" spans="1:21" s="25" customFormat="1" ht="27" customHeight="1">
      <c r="A3" s="198" t="s">
        <v>11</v>
      </c>
      <c r="B3" s="198"/>
      <c r="C3"/>
      <c r="D3" s="200" t="s">
        <v>13</v>
      </c>
      <c r="E3" s="200"/>
      <c r="F3" s="200"/>
      <c r="G3" s="200"/>
      <c r="H3" s="200"/>
      <c r="I3" s="200"/>
      <c r="J3" s="200"/>
      <c r="K3" s="52"/>
      <c r="L3" s="101"/>
      <c r="M3"/>
      <c r="N3"/>
      <c r="O3"/>
      <c r="P3"/>
      <c r="S3" s="26"/>
      <c r="U3" s="4"/>
    </row>
    <row r="4" spans="1:21" s="25" customFormat="1" ht="18.75">
      <c r="A4" s="176" t="s">
        <v>85</v>
      </c>
      <c r="B4" s="53"/>
      <c r="C4"/>
      <c r="D4" s="39"/>
      <c r="E4" s="53"/>
      <c r="F4" s="199"/>
      <c r="G4" s="199"/>
      <c r="H4" s="199"/>
      <c r="I4" s="199"/>
      <c r="J4" s="199"/>
      <c r="K4" s="53"/>
      <c r="L4" s="101"/>
      <c r="M4"/>
      <c r="N4"/>
      <c r="O4"/>
      <c r="P4"/>
      <c r="S4" s="26"/>
      <c r="U4" s="4"/>
    </row>
    <row r="5" spans="1:13" ht="15.75">
      <c r="A5" s="177"/>
      <c r="B5" s="27"/>
      <c r="C5" s="27"/>
      <c r="D5" s="27"/>
      <c r="E5" s="27"/>
      <c r="F5" s="27"/>
      <c r="G5" s="27"/>
      <c r="H5" s="27"/>
      <c r="I5" s="27"/>
      <c r="J5" s="27"/>
      <c r="K5" s="27"/>
      <c r="L5" s="102"/>
      <c r="M5" s="28"/>
    </row>
    <row r="6" spans="1:13" ht="15">
      <c r="A6" s="15"/>
      <c r="B6" s="9"/>
      <c r="C6" s="10"/>
      <c r="D6" s="21"/>
      <c r="E6" s="10"/>
      <c r="F6" s="5" t="s">
        <v>4</v>
      </c>
      <c r="G6" s="5" t="s">
        <v>2</v>
      </c>
      <c r="H6" s="5" t="s">
        <v>1</v>
      </c>
      <c r="I6" s="5" t="s">
        <v>3</v>
      </c>
      <c r="J6" s="7" t="s">
        <v>33</v>
      </c>
      <c r="K6" s="5" t="s">
        <v>0</v>
      </c>
      <c r="L6" s="103"/>
      <c r="M6" s="15"/>
    </row>
    <row r="7" spans="1:13" ht="15">
      <c r="A7" s="5" t="s">
        <v>34</v>
      </c>
      <c r="I7" s="12"/>
      <c r="J7" s="8">
        <v>1.1574074074074073E-05</v>
      </c>
      <c r="K7" s="4"/>
      <c r="L7" s="104"/>
      <c r="M7" s="16"/>
    </row>
    <row r="8" spans="1:12" ht="15">
      <c r="A8" s="181">
        <v>1</v>
      </c>
      <c r="B8" s="29">
        <v>47</v>
      </c>
      <c r="C8" s="30" t="s">
        <v>129</v>
      </c>
      <c r="D8" s="31" t="s">
        <v>8</v>
      </c>
      <c r="E8" s="32" t="s">
        <v>122</v>
      </c>
      <c r="F8" s="129">
        <v>9.99</v>
      </c>
      <c r="G8" s="119">
        <v>1.35</v>
      </c>
      <c r="H8" s="129">
        <v>9.25</v>
      </c>
      <c r="I8" s="119">
        <v>4.37</v>
      </c>
      <c r="J8" s="140">
        <v>0.0014059027777777778</v>
      </c>
      <c r="K8" s="141">
        <f>K11</f>
        <v>2248</v>
      </c>
      <c r="L8" s="106" t="s">
        <v>63</v>
      </c>
    </row>
    <row r="9" spans="1:11" ht="14.25">
      <c r="A9" s="181"/>
      <c r="F9" s="120"/>
      <c r="G9" s="130"/>
      <c r="H9" s="130"/>
      <c r="I9" s="120"/>
      <c r="J9" s="142"/>
      <c r="K9" s="143">
        <f>K11</f>
        <v>2248</v>
      </c>
    </row>
    <row r="10" spans="1:11" ht="15">
      <c r="A10" s="181"/>
      <c r="F10" s="121">
        <f>IF(ISBLANK(F8),"",INT(20.0479*(17-F8)^1.835))</f>
        <v>714</v>
      </c>
      <c r="G10" s="121">
        <f>IF(ISBLANK(G8),"",INT(1.84523*(G8*100-75)^1.348))</f>
        <v>460</v>
      </c>
      <c r="H10" s="121">
        <f>IF(ISBLANK(H8),"",INT(56.0211*(H8-1.5)^1.05))</f>
        <v>480</v>
      </c>
      <c r="I10" s="121">
        <f>IF(ISBLANK(I8),"",INT(0.188807*(I8*100-210)^1.41))</f>
        <v>396</v>
      </c>
      <c r="J10" s="121">
        <v>198</v>
      </c>
      <c r="K10" s="141">
        <f>K11</f>
        <v>2248</v>
      </c>
    </row>
    <row r="11" spans="1:11" ht="15.75">
      <c r="A11" s="181"/>
      <c r="F11" s="122"/>
      <c r="G11" s="122">
        <f>G10+F10</f>
        <v>1174</v>
      </c>
      <c r="H11" s="122">
        <f>G11+H10</f>
        <v>1654</v>
      </c>
      <c r="I11" s="122">
        <f>H11+I10</f>
        <v>2050</v>
      </c>
      <c r="J11" s="122">
        <f>I11+J10</f>
        <v>2248</v>
      </c>
      <c r="K11" s="144">
        <f>J11</f>
        <v>2248</v>
      </c>
    </row>
    <row r="12" spans="1:11" ht="15">
      <c r="A12" s="181"/>
      <c r="F12" s="122"/>
      <c r="G12" s="122"/>
      <c r="H12" s="122"/>
      <c r="I12" s="122"/>
      <c r="J12" s="122"/>
      <c r="K12" s="174">
        <f>K10</f>
        <v>2248</v>
      </c>
    </row>
    <row r="13" spans="1:14" ht="15">
      <c r="A13" s="180">
        <v>2</v>
      </c>
      <c r="B13" s="29">
        <v>41</v>
      </c>
      <c r="C13" s="30" t="s">
        <v>148</v>
      </c>
      <c r="D13" s="31" t="s">
        <v>149</v>
      </c>
      <c r="E13" s="32" t="s">
        <v>145</v>
      </c>
      <c r="F13" s="129">
        <v>11.21</v>
      </c>
      <c r="G13" s="119">
        <v>1.35</v>
      </c>
      <c r="H13" s="129">
        <v>8.89</v>
      </c>
      <c r="I13" s="119">
        <v>4.05</v>
      </c>
      <c r="J13" s="140">
        <v>0.0014706018518518516</v>
      </c>
      <c r="K13" s="141">
        <f>K16</f>
        <v>1885</v>
      </c>
      <c r="L13" s="106" t="s">
        <v>146</v>
      </c>
      <c r="N13" s="131"/>
    </row>
    <row r="14" spans="1:11" ht="14.25">
      <c r="A14" s="181"/>
      <c r="F14" s="120"/>
      <c r="G14" s="130"/>
      <c r="H14" s="130"/>
      <c r="I14" s="120"/>
      <c r="J14" s="142"/>
      <c r="K14" s="143">
        <f>K16</f>
        <v>1885</v>
      </c>
    </row>
    <row r="15" spans="1:11" ht="15">
      <c r="A15" s="181"/>
      <c r="F15" s="121">
        <f>IF(ISBLANK(F13),"",INT(20.0479*(17-F13)^1.835))</f>
        <v>503</v>
      </c>
      <c r="G15" s="121">
        <f>IF(ISBLANK(G13),"",INT(1.84523*(G13*100-75)^1.348))</f>
        <v>460</v>
      </c>
      <c r="H15" s="121">
        <f>IF(ISBLANK(H13),"",INT(56.0211*(H13-1.5)^1.05))</f>
        <v>457</v>
      </c>
      <c r="I15" s="121">
        <f>IF(ISBLANK(I13),"",INT(0.188807*(I13*100-210)^1.41))</f>
        <v>319</v>
      </c>
      <c r="J15" s="121">
        <v>146</v>
      </c>
      <c r="K15" s="141">
        <f>K16</f>
        <v>1885</v>
      </c>
    </row>
    <row r="16" spans="1:11" ht="15.75">
      <c r="A16" s="181"/>
      <c r="F16" s="122"/>
      <c r="G16" s="122">
        <f>G15+F15</f>
        <v>963</v>
      </c>
      <c r="H16" s="122">
        <f>G16+H15</f>
        <v>1420</v>
      </c>
      <c r="I16" s="122">
        <f>H16+I15</f>
        <v>1739</v>
      </c>
      <c r="J16" s="122">
        <f>J15+I16</f>
        <v>1885</v>
      </c>
      <c r="K16" s="144">
        <f>J16</f>
        <v>1885</v>
      </c>
    </row>
    <row r="17" spans="1:11" ht="14.25">
      <c r="A17" s="181"/>
      <c r="F17" s="165"/>
      <c r="H17" s="25"/>
      <c r="J17" s="173"/>
      <c r="K17" s="143">
        <f>K16</f>
        <v>1885</v>
      </c>
    </row>
    <row r="18" spans="1:12" ht="15">
      <c r="A18" s="181">
        <v>3</v>
      </c>
      <c r="B18" s="29">
        <v>43</v>
      </c>
      <c r="C18" s="30" t="s">
        <v>135</v>
      </c>
      <c r="D18" s="31" t="s">
        <v>8</v>
      </c>
      <c r="E18" s="32" t="s">
        <v>5</v>
      </c>
      <c r="F18" s="129">
        <v>10.81</v>
      </c>
      <c r="G18" s="119">
        <v>1.35</v>
      </c>
      <c r="H18" s="129">
        <v>6.52</v>
      </c>
      <c r="I18" s="119">
        <v>3.97</v>
      </c>
      <c r="J18" s="140">
        <v>0.0014140046296296294</v>
      </c>
      <c r="K18" s="143">
        <f>K20</f>
        <v>1824</v>
      </c>
      <c r="L18" s="106" t="s">
        <v>136</v>
      </c>
    </row>
    <row r="19" spans="1:11" ht="14.25">
      <c r="A19" s="181"/>
      <c r="F19" s="120"/>
      <c r="G19" s="130"/>
      <c r="H19" s="130"/>
      <c r="I19" s="120"/>
      <c r="J19" s="142"/>
      <c r="K19" s="143">
        <f>K21</f>
        <v>1824</v>
      </c>
    </row>
    <row r="20" spans="1:11" ht="15">
      <c r="A20" s="181"/>
      <c r="F20" s="121">
        <f>IF(ISBLANK(F18),"",INT(20.0479*(17-F18)^1.835))</f>
        <v>568</v>
      </c>
      <c r="G20" s="121">
        <f>IF(ISBLANK(G18),"",INT(1.84523*(G18*100-75)^1.348))</f>
        <v>460</v>
      </c>
      <c r="H20" s="121">
        <f>IF(ISBLANK(H18),"",INT(56.0211*(H18-1.5)^1.05))</f>
        <v>304</v>
      </c>
      <c r="I20" s="121">
        <f>IF(ISBLANK(I18),"",INT(0.188807*(I18*100-210)^1.41))</f>
        <v>301</v>
      </c>
      <c r="J20" s="121">
        <v>191</v>
      </c>
      <c r="K20" s="141">
        <f>K21</f>
        <v>1824</v>
      </c>
    </row>
    <row r="21" spans="1:11" ht="15.75">
      <c r="A21" s="181"/>
      <c r="F21" s="122"/>
      <c r="G21" s="122">
        <f>G20+F20</f>
        <v>1028</v>
      </c>
      <c r="H21" s="122">
        <f>G21+H20</f>
        <v>1332</v>
      </c>
      <c r="I21" s="122">
        <f>H21+I20</f>
        <v>1633</v>
      </c>
      <c r="J21" s="122">
        <f>I21+J20</f>
        <v>1824</v>
      </c>
      <c r="K21" s="144">
        <f>J21</f>
        <v>1824</v>
      </c>
    </row>
    <row r="22" spans="1:11" ht="14.25">
      <c r="A22" s="181"/>
      <c r="F22" s="165"/>
      <c r="H22" s="25"/>
      <c r="J22" s="173"/>
      <c r="K22" s="143">
        <f>K21</f>
        <v>1824</v>
      </c>
    </row>
    <row r="23" spans="1:12" ht="15">
      <c r="A23" s="181">
        <v>4</v>
      </c>
      <c r="B23" s="33">
        <v>38</v>
      </c>
      <c r="C23" s="34" t="s">
        <v>109</v>
      </c>
      <c r="D23" s="35" t="s">
        <v>110</v>
      </c>
      <c r="E23" s="34" t="s">
        <v>102</v>
      </c>
      <c r="F23" s="129">
        <v>11.82</v>
      </c>
      <c r="G23" s="119">
        <v>1.3</v>
      </c>
      <c r="H23" s="129">
        <v>7.18</v>
      </c>
      <c r="I23" s="119">
        <v>4.5</v>
      </c>
      <c r="J23" s="140">
        <v>0.0013895833333333332</v>
      </c>
      <c r="K23" s="141">
        <f>K26</f>
        <v>1807</v>
      </c>
      <c r="L23" s="106" t="s">
        <v>240</v>
      </c>
    </row>
    <row r="24" spans="1:11" ht="14.25">
      <c r="A24" s="181"/>
      <c r="B24" s="34"/>
      <c r="C24" s="34"/>
      <c r="D24" s="37"/>
      <c r="E24" s="34"/>
      <c r="F24" s="120"/>
      <c r="G24" s="130"/>
      <c r="H24" s="130"/>
      <c r="I24" s="120"/>
      <c r="J24" s="142"/>
      <c r="K24" s="143">
        <f>K26</f>
        <v>1807</v>
      </c>
    </row>
    <row r="25" spans="1:11" ht="15">
      <c r="A25" s="181"/>
      <c r="B25" s="34"/>
      <c r="C25" s="34"/>
      <c r="D25" s="37"/>
      <c r="E25" s="34"/>
      <c r="F25" s="121">
        <f>IF(ISBLANK(F23),"",INT(20.0479*(17-F23)^1.835))</f>
        <v>410</v>
      </c>
      <c r="G25" s="121">
        <f>IF(ISBLANK(G23),"",INT(1.84523*(G23*100-75)^1.348))</f>
        <v>409</v>
      </c>
      <c r="H25" s="121">
        <f>IF(ISBLANK(H23),"",INT(56.0211*(H23-1.5)^1.05))</f>
        <v>347</v>
      </c>
      <c r="I25" s="121">
        <f>IF(ISBLANK(I23),"",INT(0.188807*(I23*100-210)^1.41))</f>
        <v>428</v>
      </c>
      <c r="J25" s="121">
        <v>213</v>
      </c>
      <c r="K25" s="141">
        <f>K26</f>
        <v>1807</v>
      </c>
    </row>
    <row r="26" spans="1:11" ht="15.75">
      <c r="A26" s="181"/>
      <c r="B26" s="34"/>
      <c r="C26" s="34"/>
      <c r="D26" s="37"/>
      <c r="E26" s="34"/>
      <c r="F26" s="122"/>
      <c r="G26" s="122">
        <f>G25+F25</f>
        <v>819</v>
      </c>
      <c r="H26" s="122">
        <f>G26+H25</f>
        <v>1166</v>
      </c>
      <c r="I26" s="122">
        <f>H26+I25</f>
        <v>1594</v>
      </c>
      <c r="J26" s="122">
        <f>I26+J25</f>
        <v>1807</v>
      </c>
      <c r="K26" s="144">
        <f>J26</f>
        <v>1807</v>
      </c>
    </row>
    <row r="27" spans="1:11" ht="15">
      <c r="A27" s="181"/>
      <c r="B27" s="34"/>
      <c r="C27" s="34"/>
      <c r="D27" s="37"/>
      <c r="E27" s="34"/>
      <c r="F27" s="122"/>
      <c r="G27" s="122"/>
      <c r="H27" s="122"/>
      <c r="I27" s="122"/>
      <c r="J27" s="122"/>
      <c r="K27" s="174">
        <f>K25</f>
        <v>1807</v>
      </c>
    </row>
    <row r="28" spans="1:12" ht="15">
      <c r="A28" s="181">
        <v>5</v>
      </c>
      <c r="B28" s="29">
        <v>40</v>
      </c>
      <c r="C28" s="30" t="s">
        <v>55</v>
      </c>
      <c r="D28" s="31" t="s">
        <v>147</v>
      </c>
      <c r="E28" s="32" t="s">
        <v>145</v>
      </c>
      <c r="F28" s="129">
        <v>11.3</v>
      </c>
      <c r="G28" s="119">
        <v>1.3</v>
      </c>
      <c r="H28" s="129">
        <v>7.54</v>
      </c>
      <c r="I28" s="119">
        <v>4.24</v>
      </c>
      <c r="J28" s="140">
        <v>0.0014775462962962965</v>
      </c>
      <c r="K28" s="141">
        <f>K31</f>
        <v>1771</v>
      </c>
      <c r="L28" s="106" t="s">
        <v>39</v>
      </c>
    </row>
    <row r="29" spans="1:11" ht="14.25">
      <c r="A29" s="181"/>
      <c r="F29" s="120"/>
      <c r="G29" s="130"/>
      <c r="H29" s="130"/>
      <c r="I29" s="120"/>
      <c r="J29" s="142"/>
      <c r="K29" s="143">
        <f>K31</f>
        <v>1771</v>
      </c>
    </row>
    <row r="30" spans="1:11" ht="15">
      <c r="A30" s="181"/>
      <c r="F30" s="121">
        <f>IF(ISBLANK(F28),"",INT(20.0479*(17-F28)^1.835))</f>
        <v>488</v>
      </c>
      <c r="G30" s="121">
        <f>IF(ISBLANK(G28),"",INT(1.84523*(G28*100-75)^1.348))</f>
        <v>409</v>
      </c>
      <c r="H30" s="121">
        <f>IF(ISBLANK(H28),"",INT(56.0211*(H28-1.5)^1.05))</f>
        <v>370</v>
      </c>
      <c r="I30" s="121">
        <f>IF(ISBLANK(I28),"",INT(0.188807*(I28*100-210)^1.41))</f>
        <v>364</v>
      </c>
      <c r="J30" s="121">
        <v>140</v>
      </c>
      <c r="K30" s="141">
        <f>K31</f>
        <v>1771</v>
      </c>
    </row>
    <row r="31" spans="1:11" ht="15.75">
      <c r="A31" s="181"/>
      <c r="F31" s="122"/>
      <c r="G31" s="122">
        <f>G30+F30</f>
        <v>897</v>
      </c>
      <c r="H31" s="122">
        <f>G31+H30</f>
        <v>1267</v>
      </c>
      <c r="I31" s="122">
        <f>H31+I30</f>
        <v>1631</v>
      </c>
      <c r="J31" s="122">
        <f>I31+J30</f>
        <v>1771</v>
      </c>
      <c r="K31" s="144">
        <f>J31</f>
        <v>1771</v>
      </c>
    </row>
    <row r="32" spans="1:11" ht="14.25">
      <c r="A32" s="181"/>
      <c r="B32" s="24"/>
      <c r="F32" s="165"/>
      <c r="H32" s="25"/>
      <c r="J32" s="173"/>
      <c r="K32" s="143">
        <f>K30</f>
        <v>1771</v>
      </c>
    </row>
    <row r="33" spans="1:12" ht="15">
      <c r="A33" s="181">
        <v>6</v>
      </c>
      <c r="B33" s="29">
        <v>33</v>
      </c>
      <c r="C33" s="30" t="s">
        <v>119</v>
      </c>
      <c r="D33" s="31" t="s">
        <v>7</v>
      </c>
      <c r="E33" s="32" t="s">
        <v>120</v>
      </c>
      <c r="F33" s="129">
        <v>11.06</v>
      </c>
      <c r="G33" s="119">
        <v>1.2</v>
      </c>
      <c r="H33" s="129">
        <v>7.93</v>
      </c>
      <c r="I33" s="119">
        <v>3.64</v>
      </c>
      <c r="J33" s="140">
        <v>0.0013782407407407406</v>
      </c>
      <c r="K33" s="141">
        <f>K36</f>
        <v>1686</v>
      </c>
      <c r="L33" s="106" t="s">
        <v>181</v>
      </c>
    </row>
    <row r="34" spans="1:11" ht="14.25">
      <c r="A34" s="181"/>
      <c r="F34" s="120"/>
      <c r="G34" s="130"/>
      <c r="H34" s="130"/>
      <c r="I34" s="120"/>
      <c r="J34" s="142"/>
      <c r="K34" s="143">
        <f>K36</f>
        <v>1686</v>
      </c>
    </row>
    <row r="35" spans="1:11" ht="15">
      <c r="A35" s="181"/>
      <c r="F35" s="121">
        <f>IF(ISBLANK(F33),"",INT(20.0479*(17-F33)^1.835))</f>
        <v>527</v>
      </c>
      <c r="G35" s="121">
        <f>IF(ISBLANK(G33),"",INT(1.84523*(G33*100-75)^1.348))</f>
        <v>312</v>
      </c>
      <c r="H35" s="121">
        <f>IF(ISBLANK(H33),"",INT(56.0211*(H33-1.5)^1.05))</f>
        <v>395</v>
      </c>
      <c r="I35" s="121">
        <f>IF(ISBLANK(I33),"",INT(0.188807*(I33*100-210)^1.41))</f>
        <v>229</v>
      </c>
      <c r="J35" s="121">
        <v>223</v>
      </c>
      <c r="K35" s="141">
        <f>K36</f>
        <v>1686</v>
      </c>
    </row>
    <row r="36" spans="1:11" ht="15.75">
      <c r="A36" s="181"/>
      <c r="F36" s="122"/>
      <c r="G36" s="122">
        <f>G35+F35</f>
        <v>839</v>
      </c>
      <c r="H36" s="122">
        <f>G36+H35</f>
        <v>1234</v>
      </c>
      <c r="I36" s="122">
        <f>H36+I35</f>
        <v>1463</v>
      </c>
      <c r="J36" s="122">
        <f>I36+J35</f>
        <v>1686</v>
      </c>
      <c r="K36" s="144">
        <f>J36</f>
        <v>1686</v>
      </c>
    </row>
    <row r="37" spans="1:11" ht="14.25">
      <c r="A37" s="181"/>
      <c r="F37" s="165"/>
      <c r="H37" s="25"/>
      <c r="J37" s="173"/>
      <c r="K37" s="143">
        <f>K36</f>
        <v>1686</v>
      </c>
    </row>
    <row r="38" spans="1:12" ht="15">
      <c r="A38" s="181">
        <v>7</v>
      </c>
      <c r="B38" s="33">
        <v>48</v>
      </c>
      <c r="C38" s="34" t="s">
        <v>130</v>
      </c>
      <c r="D38" s="35" t="s">
        <v>7</v>
      </c>
      <c r="E38" s="34" t="s">
        <v>122</v>
      </c>
      <c r="F38" s="129">
        <v>11.9</v>
      </c>
      <c r="G38" s="119">
        <v>1.35</v>
      </c>
      <c r="H38" s="129">
        <v>6.88</v>
      </c>
      <c r="I38" s="119">
        <v>3.86</v>
      </c>
      <c r="J38" s="140">
        <v>0.0013810185185185184</v>
      </c>
      <c r="K38" s="143">
        <f>K40</f>
        <v>1681</v>
      </c>
      <c r="L38" s="106" t="s">
        <v>63</v>
      </c>
    </row>
    <row r="39" spans="1:11" ht="14.25">
      <c r="A39" s="181"/>
      <c r="B39" s="34"/>
      <c r="C39" s="34"/>
      <c r="D39" s="37"/>
      <c r="E39" s="34"/>
      <c r="F39" s="120"/>
      <c r="G39" s="130"/>
      <c r="H39" s="130"/>
      <c r="I39" s="120"/>
      <c r="J39" s="142"/>
      <c r="K39" s="143">
        <f>K41</f>
        <v>1681</v>
      </c>
    </row>
    <row r="40" spans="1:11" ht="15">
      <c r="A40" s="181"/>
      <c r="B40" s="34"/>
      <c r="C40" s="34"/>
      <c r="D40" s="37"/>
      <c r="E40" s="34"/>
      <c r="F40" s="121">
        <f>IF(ISBLANK(F38),"",INT(20.0479*(17-F38)^1.835))</f>
        <v>398</v>
      </c>
      <c r="G40" s="121">
        <f>IF(ISBLANK(G38),"",INT(1.84523*(G38*100-75)^1.348))</f>
        <v>460</v>
      </c>
      <c r="H40" s="121">
        <f>IF(ISBLANK(H38),"",INT(56.0211*(H38-1.5)^1.05))</f>
        <v>327</v>
      </c>
      <c r="I40" s="121">
        <f>IF(ISBLANK(I38),"",INT(0.188807*(I38*100-210)^1.41))</f>
        <v>276</v>
      </c>
      <c r="J40" s="121">
        <v>220</v>
      </c>
      <c r="K40" s="141">
        <f>K41</f>
        <v>1681</v>
      </c>
    </row>
    <row r="41" spans="1:11" ht="15.75">
      <c r="A41" s="181"/>
      <c r="B41" s="34"/>
      <c r="C41" s="34"/>
      <c r="D41" s="37"/>
      <c r="E41" s="34"/>
      <c r="F41" s="122"/>
      <c r="G41" s="122">
        <f>G40+F40</f>
        <v>858</v>
      </c>
      <c r="H41" s="122">
        <f>G41+H40</f>
        <v>1185</v>
      </c>
      <c r="I41" s="122">
        <f>H41+I40</f>
        <v>1461</v>
      </c>
      <c r="J41" s="122">
        <f>I41+J40</f>
        <v>1681</v>
      </c>
      <c r="K41" s="144">
        <f>J41</f>
        <v>1681</v>
      </c>
    </row>
    <row r="42" spans="1:11" ht="15">
      <c r="A42" s="181"/>
      <c r="B42" s="34"/>
      <c r="C42" s="34"/>
      <c r="D42" s="37"/>
      <c r="E42" s="34"/>
      <c r="F42" s="122"/>
      <c r="G42" s="122"/>
      <c r="H42" s="122"/>
      <c r="I42" s="122"/>
      <c r="J42" s="122"/>
      <c r="K42" s="174">
        <f>K40</f>
        <v>1681</v>
      </c>
    </row>
    <row r="43" spans="1:12" ht="15">
      <c r="A43" s="181">
        <v>8</v>
      </c>
      <c r="B43" s="33">
        <v>39</v>
      </c>
      <c r="C43" s="34" t="s">
        <v>53</v>
      </c>
      <c r="D43" s="35" t="s">
        <v>58</v>
      </c>
      <c r="E43" s="34" t="s">
        <v>145</v>
      </c>
      <c r="F43" s="129">
        <v>11.23</v>
      </c>
      <c r="G43" s="119">
        <v>1.25</v>
      </c>
      <c r="H43" s="129">
        <v>7.86</v>
      </c>
      <c r="I43" s="119">
        <v>3.92</v>
      </c>
      <c r="J43" s="140">
        <v>0.0015537037037037038</v>
      </c>
      <c r="K43" s="143">
        <f>K45</f>
        <v>1628</v>
      </c>
      <c r="L43" s="106" t="s">
        <v>39</v>
      </c>
    </row>
    <row r="44" spans="1:11" ht="14.25">
      <c r="A44" s="181"/>
      <c r="B44" s="34"/>
      <c r="C44" s="34"/>
      <c r="D44" s="37"/>
      <c r="E44" s="34"/>
      <c r="F44" s="120"/>
      <c r="G44" s="130"/>
      <c r="H44" s="130"/>
      <c r="I44" s="120"/>
      <c r="J44" s="142"/>
      <c r="K44" s="143">
        <f>K46</f>
        <v>1628</v>
      </c>
    </row>
    <row r="45" spans="1:11" ht="15">
      <c r="A45" s="181"/>
      <c r="B45" s="34"/>
      <c r="C45" s="34"/>
      <c r="D45" s="37"/>
      <c r="E45" s="34"/>
      <c r="F45" s="121">
        <f>IF(ISBLANK(F43),"",INT(20.0479*(17-F43)^1.835))</f>
        <v>499</v>
      </c>
      <c r="G45" s="121">
        <f>IF(ISBLANK(G43),"",INT(1.84523*(G43*100-75)^1.348))</f>
        <v>359</v>
      </c>
      <c r="H45" s="121">
        <f>IF(ISBLANK(H43),"",INT(56.0211*(H43-1.5)^1.05))</f>
        <v>390</v>
      </c>
      <c r="I45" s="121">
        <f>IF(ISBLANK(I43),"",INT(0.188807*(I43*100-210)^1.41))</f>
        <v>290</v>
      </c>
      <c r="J45" s="121">
        <v>90</v>
      </c>
      <c r="K45" s="141">
        <f>K46</f>
        <v>1628</v>
      </c>
    </row>
    <row r="46" spans="1:11" ht="15.75">
      <c r="A46" s="181"/>
      <c r="B46" s="34"/>
      <c r="C46" s="34"/>
      <c r="D46" s="37"/>
      <c r="E46" s="34"/>
      <c r="F46" s="122"/>
      <c r="G46" s="122">
        <f>G45+F45</f>
        <v>858</v>
      </c>
      <c r="H46" s="122">
        <f>G46+H45</f>
        <v>1248</v>
      </c>
      <c r="I46" s="122">
        <f>H46+I45</f>
        <v>1538</v>
      </c>
      <c r="J46" s="122">
        <f>I46+J45</f>
        <v>1628</v>
      </c>
      <c r="K46" s="144">
        <f>J46</f>
        <v>1628</v>
      </c>
    </row>
    <row r="47" spans="1:11" ht="14.25">
      <c r="A47" s="181"/>
      <c r="B47" s="34"/>
      <c r="C47" s="34"/>
      <c r="D47" s="37"/>
      <c r="E47" s="34"/>
      <c r="F47" s="165"/>
      <c r="H47" s="25"/>
      <c r="J47" s="173"/>
      <c r="K47" s="143">
        <f>K45</f>
        <v>1628</v>
      </c>
    </row>
    <row r="48" spans="1:12" ht="15">
      <c r="A48" s="181">
        <v>9</v>
      </c>
      <c r="B48" s="29">
        <v>34</v>
      </c>
      <c r="C48" s="30" t="s">
        <v>121</v>
      </c>
      <c r="D48" s="31" t="s">
        <v>7</v>
      </c>
      <c r="E48" s="32" t="s">
        <v>120</v>
      </c>
      <c r="F48" s="129">
        <v>11.57</v>
      </c>
      <c r="G48" s="119">
        <v>1.2</v>
      </c>
      <c r="H48" s="129">
        <v>6.74</v>
      </c>
      <c r="I48" s="119">
        <v>3.72</v>
      </c>
      <c r="J48" s="140">
        <v>0.0013708333333333333</v>
      </c>
      <c r="K48" s="141">
        <f>K51</f>
        <v>1553</v>
      </c>
      <c r="L48" s="105" t="s">
        <v>181</v>
      </c>
    </row>
    <row r="49" spans="1:11" ht="14.25">
      <c r="A49" s="181"/>
      <c r="B49" s="24"/>
      <c r="D49" s="23"/>
      <c r="F49" s="120"/>
      <c r="G49" s="130"/>
      <c r="H49" s="130"/>
      <c r="I49" s="120"/>
      <c r="J49" s="142"/>
      <c r="K49" s="143">
        <f>K51</f>
        <v>1553</v>
      </c>
    </row>
    <row r="50" spans="1:11" ht="15">
      <c r="A50" s="181"/>
      <c r="B50" s="24"/>
      <c r="D50" s="23"/>
      <c r="F50" s="121">
        <f>IF(ISBLANK(F48),"",INT(20.0479*(17-F48)^1.835))</f>
        <v>447</v>
      </c>
      <c r="G50" s="121">
        <f>IF(ISBLANK(G48),"",INT(1.84523*(G48*100-75)^1.348))</f>
        <v>312</v>
      </c>
      <c r="H50" s="121">
        <f>IF(ISBLANK(H48),"",INT(56.0211*(H48-1.5)^1.05))</f>
        <v>318</v>
      </c>
      <c r="I50" s="121">
        <f>IF(ISBLANK(I48),"",INT(0.188807*(I48*100-210)^1.41))</f>
        <v>246</v>
      </c>
      <c r="J50" s="121">
        <v>230</v>
      </c>
      <c r="K50" s="141">
        <f>K51</f>
        <v>1553</v>
      </c>
    </row>
    <row r="51" spans="1:11" ht="15.75">
      <c r="A51" s="181"/>
      <c r="B51" s="24"/>
      <c r="D51" s="23"/>
      <c r="F51" s="122"/>
      <c r="G51" s="122">
        <f>G50+F50</f>
        <v>759</v>
      </c>
      <c r="H51" s="122">
        <f>G51+H50</f>
        <v>1077</v>
      </c>
      <c r="I51" s="122">
        <f>H51+I50</f>
        <v>1323</v>
      </c>
      <c r="J51" s="122">
        <f>I51+J50</f>
        <v>1553</v>
      </c>
      <c r="K51" s="144">
        <f>J51</f>
        <v>1553</v>
      </c>
    </row>
    <row r="52" spans="1:11" ht="14.25">
      <c r="A52" s="181"/>
      <c r="B52" s="34"/>
      <c r="C52" s="34"/>
      <c r="D52" s="37"/>
      <c r="E52" s="34"/>
      <c r="F52" s="165"/>
      <c r="H52" s="25"/>
      <c r="J52" s="173"/>
      <c r="K52" s="143">
        <f>K50</f>
        <v>1553</v>
      </c>
    </row>
    <row r="53" spans="1:12" ht="15">
      <c r="A53" s="181">
        <v>10</v>
      </c>
      <c r="B53" s="29">
        <v>42</v>
      </c>
      <c r="C53" s="30" t="s">
        <v>150</v>
      </c>
      <c r="D53" s="31" t="s">
        <v>151</v>
      </c>
      <c r="E53" s="32" t="s">
        <v>145</v>
      </c>
      <c r="F53" s="129">
        <v>12.47</v>
      </c>
      <c r="G53" s="119">
        <v>1.25</v>
      </c>
      <c r="H53" s="129">
        <v>7.79</v>
      </c>
      <c r="I53" s="119">
        <v>3.77</v>
      </c>
      <c r="J53" s="140">
        <v>0.001428935185185185</v>
      </c>
      <c r="K53" s="141">
        <f>K56</f>
        <v>1500</v>
      </c>
      <c r="L53" s="106" t="s">
        <v>146</v>
      </c>
    </row>
    <row r="54" spans="1:11" ht="14.25">
      <c r="A54" s="181"/>
      <c r="B54" s="24"/>
      <c r="F54" s="120"/>
      <c r="G54" s="130"/>
      <c r="H54" s="130"/>
      <c r="I54" s="120"/>
      <c r="J54" s="142"/>
      <c r="K54" s="143">
        <f>K56</f>
        <v>1500</v>
      </c>
    </row>
    <row r="55" spans="1:11" ht="15">
      <c r="A55" s="181"/>
      <c r="B55" s="24"/>
      <c r="F55" s="121">
        <f>IF(ISBLANK(F53),"",INT(20.0479*(17-F53)^1.835))</f>
        <v>320</v>
      </c>
      <c r="G55" s="121">
        <f>IF(ISBLANK(G53),"",INT(1.84523*(G53*100-75)^1.348))</f>
        <v>359</v>
      </c>
      <c r="H55" s="121">
        <f>IF(ISBLANK(H53),"",INT(56.0211*(H53-1.5)^1.05))</f>
        <v>386</v>
      </c>
      <c r="I55" s="121">
        <f>IF(ISBLANK(I53),"",INT(0.188807*(I53*100-210)^1.41))</f>
        <v>257</v>
      </c>
      <c r="J55" s="121">
        <v>178</v>
      </c>
      <c r="K55" s="141">
        <f>K56</f>
        <v>1500</v>
      </c>
    </row>
    <row r="56" spans="1:11" ht="15.75">
      <c r="A56" s="181"/>
      <c r="B56" s="24"/>
      <c r="F56" s="122"/>
      <c r="G56" s="122">
        <f>G55+F55</f>
        <v>679</v>
      </c>
      <c r="H56" s="122">
        <f>G56+H55</f>
        <v>1065</v>
      </c>
      <c r="I56" s="122">
        <f>H56+I55</f>
        <v>1322</v>
      </c>
      <c r="J56" s="122">
        <f>I56+J55</f>
        <v>1500</v>
      </c>
      <c r="K56" s="144">
        <f>J56</f>
        <v>1500</v>
      </c>
    </row>
    <row r="57" spans="1:11" ht="15">
      <c r="A57" s="181"/>
      <c r="B57" s="34"/>
      <c r="C57" s="34"/>
      <c r="D57" s="37"/>
      <c r="E57" s="34"/>
      <c r="F57" s="122"/>
      <c r="G57" s="122"/>
      <c r="H57" s="122"/>
      <c r="I57" s="122"/>
      <c r="J57" s="122"/>
      <c r="K57" s="174">
        <f>K55</f>
        <v>1500</v>
      </c>
    </row>
    <row r="58" spans="1:12" ht="15">
      <c r="A58" s="181">
        <v>11</v>
      </c>
      <c r="B58" s="29">
        <v>44</v>
      </c>
      <c r="C58" s="30" t="s">
        <v>66</v>
      </c>
      <c r="D58" s="31" t="s">
        <v>7</v>
      </c>
      <c r="E58" s="32" t="s">
        <v>5</v>
      </c>
      <c r="F58" s="129">
        <v>11.78</v>
      </c>
      <c r="G58" s="119">
        <v>1.25</v>
      </c>
      <c r="H58" s="129">
        <v>5.85</v>
      </c>
      <c r="I58" s="119">
        <v>3.71</v>
      </c>
      <c r="J58" s="140">
        <v>0.0014144675925925928</v>
      </c>
      <c r="K58" s="141">
        <f>K61</f>
        <v>1470</v>
      </c>
      <c r="L58" s="106" t="s">
        <v>137</v>
      </c>
    </row>
    <row r="59" spans="1:11" ht="14.25">
      <c r="A59" s="181"/>
      <c r="F59" s="120"/>
      <c r="G59" s="130"/>
      <c r="H59" s="130"/>
      <c r="I59" s="120"/>
      <c r="J59" s="142"/>
      <c r="K59" s="143">
        <f>K61</f>
        <v>1470</v>
      </c>
    </row>
    <row r="60" spans="1:11" ht="15">
      <c r="A60" s="181"/>
      <c r="F60" s="121">
        <f>IF(ISBLANK(F58),"",INT(20.0479*(17-F58)^1.835))</f>
        <v>415</v>
      </c>
      <c r="G60" s="121">
        <f>IF(ISBLANK(G58),"",INT(1.84523*(G58*100-75)^1.348))</f>
        <v>359</v>
      </c>
      <c r="H60" s="121">
        <f>IF(ISBLANK(H58),"",INT(56.0211*(H58-1.5)^1.05))</f>
        <v>262</v>
      </c>
      <c r="I60" s="121">
        <f>IF(ISBLANK(I58),"",INT(0.188807*(I58*100-210)^1.41))</f>
        <v>244</v>
      </c>
      <c r="J60" s="121">
        <v>190</v>
      </c>
      <c r="K60" s="141">
        <f>K61</f>
        <v>1470</v>
      </c>
    </row>
    <row r="61" spans="1:11" ht="15.75">
      <c r="A61" s="181"/>
      <c r="F61" s="122"/>
      <c r="G61" s="122">
        <f>G60+F60</f>
        <v>774</v>
      </c>
      <c r="H61" s="122">
        <f>G61+H60</f>
        <v>1036</v>
      </c>
      <c r="I61" s="122">
        <f>H61+I60</f>
        <v>1280</v>
      </c>
      <c r="J61" s="122">
        <f>I61+J60</f>
        <v>1470</v>
      </c>
      <c r="K61" s="144">
        <f>J61</f>
        <v>1470</v>
      </c>
    </row>
    <row r="62" spans="1:11" ht="14.25">
      <c r="A62" s="181"/>
      <c r="F62" s="165"/>
      <c r="H62" s="25"/>
      <c r="J62" s="173"/>
      <c r="K62" s="143">
        <f>K61</f>
        <v>1470</v>
      </c>
    </row>
    <row r="63" spans="1:12" ht="15">
      <c r="A63" s="181">
        <v>12</v>
      </c>
      <c r="B63" s="29">
        <v>35</v>
      </c>
      <c r="C63" s="30" t="s">
        <v>186</v>
      </c>
      <c r="D63" s="31" t="s">
        <v>106</v>
      </c>
      <c r="E63" s="32" t="s">
        <v>165</v>
      </c>
      <c r="F63" s="129">
        <v>11.71</v>
      </c>
      <c r="G63" s="119">
        <v>1.25</v>
      </c>
      <c r="H63" s="129">
        <v>7.09</v>
      </c>
      <c r="I63" s="119">
        <v>3.89</v>
      </c>
      <c r="J63" s="140">
        <v>0.0016409722222222223</v>
      </c>
      <c r="K63" s="141">
        <f>K66</f>
        <v>1455</v>
      </c>
      <c r="L63" s="106" t="s">
        <v>39</v>
      </c>
    </row>
    <row r="64" spans="1:11" ht="15">
      <c r="A64" s="181"/>
      <c r="B64" s="29"/>
      <c r="C64" s="30"/>
      <c r="D64" s="31"/>
      <c r="E64" s="32"/>
      <c r="F64" s="120"/>
      <c r="G64" s="130"/>
      <c r="H64" s="130"/>
      <c r="I64" s="120"/>
      <c r="J64" s="142"/>
      <c r="K64" s="143">
        <f>K66</f>
        <v>1455</v>
      </c>
    </row>
    <row r="65" spans="1:11" ht="15">
      <c r="A65" s="181"/>
      <c r="B65" s="29"/>
      <c r="C65" s="30"/>
      <c r="D65" s="31"/>
      <c r="E65" s="32"/>
      <c r="F65" s="121">
        <f>IF(ISBLANK(F63),"",INT(20.0479*(17-F63)^1.835))</f>
        <v>426</v>
      </c>
      <c r="G65" s="121">
        <f>IF(ISBLANK(G63),"",INT(1.84523*(G63*100-75)^1.348))</f>
        <v>359</v>
      </c>
      <c r="H65" s="121">
        <f>IF(ISBLANK(H63),"",INT(56.0211*(H63-1.5)^1.05))</f>
        <v>341</v>
      </c>
      <c r="I65" s="121">
        <f>IF(ISBLANK(I63),"",INT(0.188807*(I63*100-210)^1.41))</f>
        <v>283</v>
      </c>
      <c r="J65" s="121">
        <v>46</v>
      </c>
      <c r="K65" s="141">
        <f>K66</f>
        <v>1455</v>
      </c>
    </row>
    <row r="66" spans="1:11" ht="15.75">
      <c r="A66" s="181"/>
      <c r="B66" s="29"/>
      <c r="C66" s="30"/>
      <c r="D66" s="31"/>
      <c r="E66" s="32"/>
      <c r="F66" s="122"/>
      <c r="G66" s="122">
        <f>G65+F65</f>
        <v>785</v>
      </c>
      <c r="H66" s="122">
        <f>G66+H65</f>
        <v>1126</v>
      </c>
      <c r="I66" s="122">
        <f>H66+I65</f>
        <v>1409</v>
      </c>
      <c r="J66" s="122">
        <f>I66+J65</f>
        <v>1455</v>
      </c>
      <c r="K66" s="144">
        <f>J66</f>
        <v>1455</v>
      </c>
    </row>
    <row r="67" spans="1:11" ht="15.75">
      <c r="A67" s="181"/>
      <c r="F67" s="122"/>
      <c r="G67" s="122"/>
      <c r="H67" s="122"/>
      <c r="I67" s="122"/>
      <c r="J67" s="122"/>
      <c r="K67" s="184">
        <f>K65</f>
        <v>1455</v>
      </c>
    </row>
    <row r="68" spans="1:12" ht="15">
      <c r="A68" s="179">
        <v>13</v>
      </c>
      <c r="B68" s="29">
        <v>50</v>
      </c>
      <c r="C68" s="30" t="s">
        <v>60</v>
      </c>
      <c r="D68" s="31" t="s">
        <v>7</v>
      </c>
      <c r="E68" s="32" t="s">
        <v>122</v>
      </c>
      <c r="F68" s="129">
        <v>12.04</v>
      </c>
      <c r="G68" s="119">
        <v>1.15</v>
      </c>
      <c r="H68" s="129">
        <v>6.37</v>
      </c>
      <c r="I68" s="119">
        <v>2.96</v>
      </c>
      <c r="J68" s="140">
        <v>0.0014216435185185185</v>
      </c>
      <c r="K68" s="141">
        <f>K71</f>
        <v>1223</v>
      </c>
      <c r="L68" s="108" t="s">
        <v>59</v>
      </c>
    </row>
    <row r="69" spans="6:11" ht="15">
      <c r="F69" s="120"/>
      <c r="G69" s="130"/>
      <c r="H69" s="130"/>
      <c r="I69" s="120"/>
      <c r="J69" s="142"/>
      <c r="K69" s="143">
        <f>K71</f>
        <v>1223</v>
      </c>
    </row>
    <row r="70" spans="6:11" ht="15">
      <c r="F70" s="121">
        <f>IF(ISBLANK(F68),"",INT(20.0479*(17-F68)^1.835))</f>
        <v>378</v>
      </c>
      <c r="G70" s="121">
        <f>IF(ISBLANK(G68),"",INT(1.84523*(G68*100-75)^1.348))</f>
        <v>266</v>
      </c>
      <c r="H70" s="121">
        <f>IF(ISBLANK(H68),"",INT(56.0211*(H68-1.5)^1.05))</f>
        <v>295</v>
      </c>
      <c r="I70" s="121">
        <f>IF(ISBLANK(I68),"",INT(0.188807*(I68*100-210)^1.41))</f>
        <v>100</v>
      </c>
      <c r="J70" s="121">
        <v>184</v>
      </c>
      <c r="K70" s="141">
        <f>K71</f>
        <v>1223</v>
      </c>
    </row>
    <row r="71" spans="6:11" ht="15.75">
      <c r="F71" s="122"/>
      <c r="G71" s="122">
        <f>G70+F70</f>
        <v>644</v>
      </c>
      <c r="H71" s="122">
        <f>G71+H70</f>
        <v>939</v>
      </c>
      <c r="I71" s="122">
        <f>H71+I70</f>
        <v>1039</v>
      </c>
      <c r="J71" s="122">
        <f>I71+J70</f>
        <v>1223</v>
      </c>
      <c r="K71" s="144">
        <f>J71</f>
        <v>1223</v>
      </c>
    </row>
    <row r="72" spans="6:11" ht="15">
      <c r="F72" s="165"/>
      <c r="H72" s="25"/>
      <c r="J72" s="173"/>
      <c r="K72" s="143">
        <f>K70</f>
        <v>1223</v>
      </c>
    </row>
    <row r="73" spans="1:12" ht="15">
      <c r="A73" s="181">
        <v>14</v>
      </c>
      <c r="B73" s="33">
        <v>45</v>
      </c>
      <c r="C73" s="34" t="s">
        <v>138</v>
      </c>
      <c r="D73" s="35" t="s">
        <v>8</v>
      </c>
      <c r="E73" s="34" t="s">
        <v>5</v>
      </c>
      <c r="F73" s="129">
        <v>12.45</v>
      </c>
      <c r="G73" s="119">
        <v>1.15</v>
      </c>
      <c r="H73" s="129">
        <v>5.76</v>
      </c>
      <c r="I73" s="119">
        <v>3.49</v>
      </c>
      <c r="J73" s="140">
        <v>0.001597800925925926</v>
      </c>
      <c r="K73" s="143">
        <f>K75</f>
        <v>1108</v>
      </c>
      <c r="L73" s="106" t="s">
        <v>137</v>
      </c>
    </row>
    <row r="74" spans="1:11" ht="14.25">
      <c r="A74" s="181"/>
      <c r="B74" s="34"/>
      <c r="C74" s="34"/>
      <c r="D74" s="37"/>
      <c r="E74" s="34"/>
      <c r="F74" s="120"/>
      <c r="G74" s="130"/>
      <c r="H74" s="130"/>
      <c r="I74" s="120"/>
      <c r="J74" s="142"/>
      <c r="K74" s="143">
        <f>K76</f>
        <v>1108</v>
      </c>
    </row>
    <row r="75" spans="1:11" ht="15">
      <c r="A75" s="181"/>
      <c r="B75" s="34"/>
      <c r="C75" s="34"/>
      <c r="D75" s="37"/>
      <c r="E75" s="34"/>
      <c r="F75" s="121">
        <f>IF(ISBLANK(F73),"",INT(20.0479*(17-F73)^1.835))</f>
        <v>323</v>
      </c>
      <c r="G75" s="121">
        <f>IF(ISBLANK(G73),"",INT(1.84523*(G73*100-75)^1.348))</f>
        <v>266</v>
      </c>
      <c r="H75" s="121">
        <f>IF(ISBLANK(H73),"",INT(56.0211*(H73-1.5)^1.05))</f>
        <v>256</v>
      </c>
      <c r="I75" s="121">
        <f>IF(ISBLANK(I73),"",INT(0.188807*(I73*100-210)^1.41))</f>
        <v>198</v>
      </c>
      <c r="J75" s="121">
        <v>65</v>
      </c>
      <c r="K75" s="141">
        <f>K76</f>
        <v>1108</v>
      </c>
    </row>
    <row r="76" spans="1:11" ht="15.75">
      <c r="A76" s="181"/>
      <c r="B76" s="34"/>
      <c r="C76" s="34"/>
      <c r="D76" s="37"/>
      <c r="E76" s="34"/>
      <c r="F76" s="122"/>
      <c r="G76" s="122">
        <f>G75+F75</f>
        <v>589</v>
      </c>
      <c r="H76" s="122">
        <f>G76+H75</f>
        <v>845</v>
      </c>
      <c r="I76" s="122">
        <f>H76+I75</f>
        <v>1043</v>
      </c>
      <c r="J76" s="122">
        <f>I76+J75</f>
        <v>1108</v>
      </c>
      <c r="K76" s="144">
        <f>J76</f>
        <v>1108</v>
      </c>
    </row>
    <row r="77" spans="1:11" ht="14.25">
      <c r="A77" s="181"/>
      <c r="B77" s="34"/>
      <c r="C77" s="34"/>
      <c r="D77" s="37"/>
      <c r="E77" s="34"/>
      <c r="F77" s="165"/>
      <c r="H77" s="25"/>
      <c r="J77" s="173"/>
      <c r="K77" s="143">
        <f>K76</f>
        <v>1108</v>
      </c>
    </row>
    <row r="78" spans="1:12" ht="15">
      <c r="A78" s="181">
        <v>15</v>
      </c>
      <c r="B78" s="29">
        <v>29</v>
      </c>
      <c r="C78" s="30" t="s">
        <v>74</v>
      </c>
      <c r="D78" s="31" t="s">
        <v>70</v>
      </c>
      <c r="E78" s="32" t="s">
        <v>6</v>
      </c>
      <c r="F78" s="129">
        <v>13.48</v>
      </c>
      <c r="G78" s="119">
        <v>1.15</v>
      </c>
      <c r="H78" s="129">
        <v>5.06</v>
      </c>
      <c r="I78" s="119">
        <v>3.39</v>
      </c>
      <c r="J78" s="140">
        <v>0.0013856481481481482</v>
      </c>
      <c r="K78" s="141">
        <f>K81</f>
        <v>1073</v>
      </c>
      <c r="L78" s="106" t="s">
        <v>68</v>
      </c>
    </row>
    <row r="79" spans="1:11" ht="14.25">
      <c r="A79" s="180"/>
      <c r="F79" s="120"/>
      <c r="G79" s="130"/>
      <c r="H79" s="130"/>
      <c r="I79" s="120"/>
      <c r="J79" s="142"/>
      <c r="K79" s="143">
        <f>K81</f>
        <v>1073</v>
      </c>
    </row>
    <row r="80" spans="1:11" ht="15">
      <c r="A80" s="181"/>
      <c r="F80" s="121">
        <f>IF(ISBLANK(F78),"",INT(20.0479*(17-F78)^1.835))</f>
        <v>201</v>
      </c>
      <c r="G80" s="121">
        <f>IF(ISBLANK(G78),"",INT(1.84523*(G78*100-75)^1.348))</f>
        <v>266</v>
      </c>
      <c r="H80" s="121">
        <f>IF(ISBLANK(H78),"",INT(56.0211*(H78-1.5)^1.05))</f>
        <v>212</v>
      </c>
      <c r="I80" s="121">
        <f>IF(ISBLANK(I78),"",INT(0.188807*(I78*100-210)^1.41))</f>
        <v>178</v>
      </c>
      <c r="J80" s="121">
        <v>216</v>
      </c>
      <c r="K80" s="141">
        <f>K81</f>
        <v>1073</v>
      </c>
    </row>
    <row r="81" spans="1:11" ht="15.75">
      <c r="A81" s="181"/>
      <c r="F81" s="122"/>
      <c r="G81" s="122">
        <f>G80+F80</f>
        <v>467</v>
      </c>
      <c r="H81" s="122">
        <f>H80+G81</f>
        <v>679</v>
      </c>
      <c r="I81" s="122">
        <f>H81+I80</f>
        <v>857</v>
      </c>
      <c r="J81" s="122">
        <f>I81+J80</f>
        <v>1073</v>
      </c>
      <c r="K81" s="144">
        <f>J81</f>
        <v>1073</v>
      </c>
    </row>
    <row r="82" spans="1:11" ht="15">
      <c r="A82" s="181"/>
      <c r="F82" s="122"/>
      <c r="G82" s="122"/>
      <c r="H82" s="122"/>
      <c r="I82" s="122"/>
      <c r="J82" s="122"/>
      <c r="K82" s="174">
        <f>K80</f>
        <v>1073</v>
      </c>
    </row>
    <row r="83" spans="1:12" ht="15">
      <c r="A83" s="181">
        <v>16</v>
      </c>
      <c r="B83" s="29">
        <v>30</v>
      </c>
      <c r="C83" s="30" t="s">
        <v>72</v>
      </c>
      <c r="D83" s="31" t="s">
        <v>69</v>
      </c>
      <c r="E83" s="32" t="s">
        <v>6</v>
      </c>
      <c r="F83" s="129">
        <v>12.63</v>
      </c>
      <c r="G83" s="119">
        <v>1.2</v>
      </c>
      <c r="H83" s="129">
        <v>5.88</v>
      </c>
      <c r="I83" s="119">
        <v>3.31</v>
      </c>
      <c r="J83" s="140">
        <v>0.001684375</v>
      </c>
      <c r="K83" s="141">
        <f>K86</f>
        <v>1067</v>
      </c>
      <c r="L83" s="106" t="s">
        <v>68</v>
      </c>
    </row>
    <row r="84" spans="1:11" ht="14.25">
      <c r="A84" s="180"/>
      <c r="F84" s="120"/>
      <c r="G84" s="130"/>
      <c r="H84" s="130"/>
      <c r="I84" s="120"/>
      <c r="J84" s="142"/>
      <c r="K84" s="143">
        <f>K86</f>
        <v>1067</v>
      </c>
    </row>
    <row r="85" spans="1:11" ht="15">
      <c r="A85" s="181"/>
      <c r="F85" s="121">
        <f>IF(ISBLANK(F83),"",INT(20.0479*(17-F83)^1.835))</f>
        <v>300</v>
      </c>
      <c r="G85" s="121">
        <f>IF(ISBLANK(G83),"",INT(1.84523*(G83*100-75)^1.348))</f>
        <v>312</v>
      </c>
      <c r="H85" s="121">
        <f>IF(ISBLANK(H83),"",INT(56.0211*(H83-1.5)^1.05))</f>
        <v>264</v>
      </c>
      <c r="I85" s="121">
        <f>IF(ISBLANK(I83),"",INT(0.188807*(I83*100-210)^1.41))</f>
        <v>163</v>
      </c>
      <c r="J85" s="121">
        <v>28</v>
      </c>
      <c r="K85" s="141">
        <f>K86</f>
        <v>1067</v>
      </c>
    </row>
    <row r="86" spans="1:11" ht="15.75">
      <c r="A86" s="181"/>
      <c r="F86" s="122"/>
      <c r="G86" s="122">
        <f>G85+F85</f>
        <v>612</v>
      </c>
      <c r="H86" s="122">
        <f>G86+H85</f>
        <v>876</v>
      </c>
      <c r="I86" s="122">
        <f>H86+I85</f>
        <v>1039</v>
      </c>
      <c r="J86" s="122">
        <f>I86+J85</f>
        <v>1067</v>
      </c>
      <c r="K86" s="144">
        <f>J86</f>
        <v>1067</v>
      </c>
    </row>
    <row r="87" spans="1:11" ht="15">
      <c r="A87" s="181"/>
      <c r="F87" s="122"/>
      <c r="G87" s="122"/>
      <c r="H87" s="122"/>
      <c r="I87" s="122"/>
      <c r="J87" s="122"/>
      <c r="K87" s="174">
        <f>K85</f>
        <v>1067</v>
      </c>
    </row>
    <row r="88" spans="1:12" ht="15">
      <c r="A88" s="179">
        <v>17</v>
      </c>
      <c r="B88" s="29">
        <v>67</v>
      </c>
      <c r="C88" s="30" t="s">
        <v>164</v>
      </c>
      <c r="D88" s="31" t="s">
        <v>180</v>
      </c>
      <c r="E88" s="32" t="s">
        <v>165</v>
      </c>
      <c r="F88" s="129" t="s">
        <v>239</v>
      </c>
      <c r="G88" s="119">
        <v>1.15</v>
      </c>
      <c r="H88" s="129">
        <v>5.18</v>
      </c>
      <c r="I88" s="119">
        <v>3.27</v>
      </c>
      <c r="J88" s="140">
        <v>0.0018903935185185185</v>
      </c>
      <c r="K88" s="141">
        <f>K91</f>
        <v>641</v>
      </c>
      <c r="L88" s="106" t="s">
        <v>39</v>
      </c>
    </row>
    <row r="89" spans="2:11" ht="15">
      <c r="B89" s="29"/>
      <c r="C89" s="30"/>
      <c r="D89" s="31"/>
      <c r="E89" s="32"/>
      <c r="F89" s="120"/>
      <c r="G89" s="130"/>
      <c r="H89" s="130"/>
      <c r="I89" s="120"/>
      <c r="J89" s="142"/>
      <c r="K89" s="143">
        <f>K91</f>
        <v>641</v>
      </c>
    </row>
    <row r="90" spans="2:11" ht="15">
      <c r="B90" s="29"/>
      <c r="C90" s="30"/>
      <c r="D90" s="31"/>
      <c r="E90" s="32"/>
      <c r="F90" s="121">
        <v>0</v>
      </c>
      <c r="G90" s="121">
        <f>IF(ISBLANK(G88),"",INT(1.84523*(G88*100-75)^1.348))</f>
        <v>266</v>
      </c>
      <c r="H90" s="121">
        <f>IF(ISBLANK(H88),"",INT(56.0211*(H88-1.5)^1.05))</f>
        <v>220</v>
      </c>
      <c r="I90" s="121">
        <f>IF(ISBLANK(I88),"",INT(0.188807*(I88*100-210)^1.41))</f>
        <v>155</v>
      </c>
      <c r="J90" s="121">
        <v>0</v>
      </c>
      <c r="K90" s="141">
        <f>K91</f>
        <v>641</v>
      </c>
    </row>
    <row r="91" spans="2:11" ht="15.75">
      <c r="B91" s="29"/>
      <c r="C91" s="30"/>
      <c r="D91" s="31"/>
      <c r="E91" s="32"/>
      <c r="F91" s="122"/>
      <c r="G91" s="122">
        <f>G90+F90</f>
        <v>266</v>
      </c>
      <c r="H91" s="122">
        <f>G91+H90</f>
        <v>486</v>
      </c>
      <c r="I91" s="122">
        <f>H91+I90</f>
        <v>641</v>
      </c>
      <c r="J91" s="122">
        <f>I91+J90</f>
        <v>641</v>
      </c>
      <c r="K91" s="144">
        <f>I91</f>
        <v>641</v>
      </c>
    </row>
    <row r="92" spans="6:11" ht="15">
      <c r="F92" s="122"/>
      <c r="G92" s="122"/>
      <c r="H92" s="122"/>
      <c r="I92" s="122"/>
      <c r="J92" s="122"/>
      <c r="K92" s="174">
        <f>K90</f>
        <v>641</v>
      </c>
    </row>
    <row r="93" spans="1:12" ht="15">
      <c r="A93" s="181">
        <v>18</v>
      </c>
      <c r="B93" s="29">
        <v>46</v>
      </c>
      <c r="C93" s="30" t="s">
        <v>128</v>
      </c>
      <c r="D93" s="31" t="s">
        <v>8</v>
      </c>
      <c r="E93" s="32" t="s">
        <v>122</v>
      </c>
      <c r="F93" s="129" t="s">
        <v>31</v>
      </c>
      <c r="G93" s="119">
        <v>1.25</v>
      </c>
      <c r="H93" s="129" t="s">
        <v>31</v>
      </c>
      <c r="I93" s="119">
        <v>3.87</v>
      </c>
      <c r="J93" s="140" t="s">
        <v>31</v>
      </c>
      <c r="K93" s="141">
        <f>K96</f>
        <v>638</v>
      </c>
      <c r="L93" s="106" t="s">
        <v>63</v>
      </c>
    </row>
    <row r="94" spans="1:11" ht="14.25">
      <c r="A94" s="181"/>
      <c r="B94" s="24"/>
      <c r="F94" s="120"/>
      <c r="G94" s="130"/>
      <c r="H94" s="130"/>
      <c r="I94" s="120"/>
      <c r="J94" s="142"/>
      <c r="K94" s="143">
        <f>K96</f>
        <v>638</v>
      </c>
    </row>
    <row r="95" spans="1:11" ht="15">
      <c r="A95" s="181"/>
      <c r="B95" s="24"/>
      <c r="F95" s="121">
        <v>0</v>
      </c>
      <c r="G95" s="121">
        <f>IF(ISBLANK(G93),"",INT(1.84523*(G93*100-75)^1.348))</f>
        <v>359</v>
      </c>
      <c r="H95" s="121">
        <v>0</v>
      </c>
      <c r="I95" s="121">
        <f>IF(ISBLANK(I93),"",INT(0.188807*(I93*100-210)^1.41))</f>
        <v>279</v>
      </c>
      <c r="J95" s="121">
        <v>0</v>
      </c>
      <c r="K95" s="141">
        <f>K96</f>
        <v>638</v>
      </c>
    </row>
    <row r="96" spans="1:11" ht="15.75">
      <c r="A96" s="181"/>
      <c r="B96" s="24"/>
      <c r="F96" s="122"/>
      <c r="G96" s="122">
        <f>G95+F95</f>
        <v>359</v>
      </c>
      <c r="H96" s="122">
        <f>G96+H95</f>
        <v>359</v>
      </c>
      <c r="I96" s="122">
        <f>G96+I95</f>
        <v>638</v>
      </c>
      <c r="J96" s="122">
        <f>I96</f>
        <v>638</v>
      </c>
      <c r="K96" s="144">
        <f>I96</f>
        <v>638</v>
      </c>
    </row>
    <row r="97" spans="1:11" ht="15">
      <c r="A97" s="181"/>
      <c r="B97" s="24"/>
      <c r="F97" s="122"/>
      <c r="G97" s="122"/>
      <c r="H97" s="122"/>
      <c r="I97" s="122"/>
      <c r="J97" s="122"/>
      <c r="K97" s="174">
        <f>K95</f>
        <v>638</v>
      </c>
    </row>
    <row r="98" spans="6:10" ht="15">
      <c r="F98" s="165"/>
      <c r="H98" s="25"/>
      <c r="J98" s="25"/>
    </row>
    <row r="99" ht="15">
      <c r="J99" s="25"/>
    </row>
  </sheetData>
  <sheetProtection/>
  <mergeCells count="4">
    <mergeCell ref="A3:B3"/>
    <mergeCell ref="D3:J3"/>
    <mergeCell ref="F4:J4"/>
    <mergeCell ref="C1:I2"/>
  </mergeCells>
  <printOptions/>
  <pageMargins left="0.5511811023622047" right="0.1968503937007874" top="0.1968503937007874" bottom="0.2755905511811024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T116"/>
  <sheetViews>
    <sheetView zoomScalePageLayoutView="0" workbookViewId="0" topLeftCell="A1">
      <pane xSplit="1" ySplit="7" topLeftCell="B7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9" sqref="N19"/>
    </sheetView>
  </sheetViews>
  <sheetFormatPr defaultColWidth="9.140625" defaultRowHeight="12.75"/>
  <cols>
    <col min="1" max="1" width="6.140625" style="183" customWidth="1"/>
    <col min="2" max="2" width="5.8515625" style="11" customWidth="1"/>
    <col min="3" max="3" width="21.00390625" style="11" customWidth="1"/>
    <col min="4" max="4" width="9.00390625" style="22" bestFit="1" customWidth="1"/>
    <col min="5" max="5" width="22.57421875" style="11" customWidth="1"/>
    <col min="6" max="6" width="7.28125" style="1" customWidth="1"/>
    <col min="7" max="7" width="6.421875" style="2" customWidth="1"/>
    <col min="8" max="8" width="8.28125" style="1" customWidth="1"/>
    <col min="9" max="9" width="8.28125" style="2" customWidth="1"/>
    <col min="10" max="10" width="8.421875" style="2" customWidth="1"/>
    <col min="11" max="11" width="12.8515625" style="105" bestFit="1" customWidth="1"/>
    <col min="12" max="12" width="5.28125" style="17" customWidth="1"/>
  </cols>
  <sheetData>
    <row r="1" spans="1:20" s="25" customFormat="1" ht="23.25" customHeight="1">
      <c r="A1" s="201" t="s">
        <v>28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71"/>
      <c r="M1" s="71"/>
      <c r="N1" s="71"/>
      <c r="O1" s="71"/>
      <c r="R1" s="26"/>
      <c r="T1" s="4"/>
    </row>
    <row r="2" spans="1:20" s="25" customFormat="1" ht="23.25">
      <c r="A2" s="175"/>
      <c r="B2"/>
      <c r="C2"/>
      <c r="D2" s="38"/>
      <c r="E2" s="38"/>
      <c r="F2" s="38"/>
      <c r="G2" s="38"/>
      <c r="H2" s="38"/>
      <c r="I2" s="38"/>
      <c r="J2" s="38"/>
      <c r="K2" s="101"/>
      <c r="L2"/>
      <c r="M2"/>
      <c r="N2"/>
      <c r="O2"/>
      <c r="R2" s="26"/>
      <c r="T2" s="4"/>
    </row>
    <row r="3" spans="1:20" s="25" customFormat="1" ht="27" customHeight="1">
      <c r="A3" s="198" t="s">
        <v>11</v>
      </c>
      <c r="B3" s="198"/>
      <c r="C3"/>
      <c r="D3" s="200" t="s">
        <v>19</v>
      </c>
      <c r="E3" s="200"/>
      <c r="F3" s="200"/>
      <c r="G3" s="200"/>
      <c r="H3" s="200"/>
      <c r="I3" s="200"/>
      <c r="J3" s="52"/>
      <c r="K3" s="101"/>
      <c r="L3"/>
      <c r="M3"/>
      <c r="N3"/>
      <c r="O3"/>
      <c r="R3" s="26"/>
      <c r="T3" s="4"/>
    </row>
    <row r="4" spans="1:20" s="25" customFormat="1" ht="18.75">
      <c r="A4" s="176" t="s">
        <v>85</v>
      </c>
      <c r="B4" s="53"/>
      <c r="C4"/>
      <c r="D4" s="39"/>
      <c r="E4" s="53"/>
      <c r="F4" s="199"/>
      <c r="G4" s="199"/>
      <c r="H4" s="199"/>
      <c r="I4" s="199"/>
      <c r="J4" s="53"/>
      <c r="K4" s="101"/>
      <c r="L4"/>
      <c r="M4"/>
      <c r="N4"/>
      <c r="O4"/>
      <c r="R4" s="26"/>
      <c r="T4" s="4"/>
    </row>
    <row r="5" spans="1:12" ht="15.75">
      <c r="A5" s="177"/>
      <c r="B5" s="27"/>
      <c r="C5" s="27"/>
      <c r="D5" s="27"/>
      <c r="E5" s="27"/>
      <c r="F5" s="27"/>
      <c r="G5" s="27"/>
      <c r="H5" s="27"/>
      <c r="I5" s="27"/>
      <c r="J5" s="27"/>
      <c r="K5" s="102"/>
      <c r="L5" s="28"/>
    </row>
    <row r="6" spans="1:12" ht="15">
      <c r="A6" s="178"/>
      <c r="B6" s="9"/>
      <c r="C6" s="10"/>
      <c r="D6" s="21"/>
      <c r="E6" s="10"/>
      <c r="F6" s="5" t="s">
        <v>32</v>
      </c>
      <c r="G6" s="5" t="s">
        <v>2</v>
      </c>
      <c r="H6" s="5" t="s">
        <v>3</v>
      </c>
      <c r="I6" s="7" t="s">
        <v>33</v>
      </c>
      <c r="J6" s="5" t="s">
        <v>0</v>
      </c>
      <c r="K6" s="103"/>
      <c r="L6" s="15"/>
    </row>
    <row r="7" spans="1:12" ht="15">
      <c r="A7" s="179" t="s">
        <v>34</v>
      </c>
      <c r="H7" s="12"/>
      <c r="I7" s="8">
        <v>1.1574074074074073E-05</v>
      </c>
      <c r="J7" s="4"/>
      <c r="K7" s="104"/>
      <c r="L7" s="16"/>
    </row>
    <row r="8" spans="1:13" ht="15">
      <c r="A8" s="180">
        <v>1</v>
      </c>
      <c r="B8" s="33">
        <v>97</v>
      </c>
      <c r="C8" s="34" t="s">
        <v>133</v>
      </c>
      <c r="D8" s="35" t="s">
        <v>10</v>
      </c>
      <c r="E8" s="34" t="s">
        <v>122</v>
      </c>
      <c r="F8" s="138">
        <v>9.21</v>
      </c>
      <c r="G8" s="119">
        <v>1.15</v>
      </c>
      <c r="H8" s="129">
        <v>4.18</v>
      </c>
      <c r="I8" s="140">
        <v>0.0014089120370370373</v>
      </c>
      <c r="J8" s="141">
        <f>J11</f>
        <v>1313</v>
      </c>
      <c r="K8" s="106" t="s">
        <v>62</v>
      </c>
      <c r="M8" s="2"/>
    </row>
    <row r="9" spans="1:13" ht="14.25">
      <c r="A9" s="181"/>
      <c r="F9" s="112"/>
      <c r="G9" s="130"/>
      <c r="H9" s="120"/>
      <c r="I9" s="142"/>
      <c r="J9" s="143">
        <f>J11</f>
        <v>1313</v>
      </c>
      <c r="M9" s="2"/>
    </row>
    <row r="10" spans="1:13" ht="15">
      <c r="A10" s="181"/>
      <c r="F10" s="112">
        <f>IF(ISBLANK(F8),"",TRUNC(58.015*(11.5-F8)^1.81))</f>
        <v>259</v>
      </c>
      <c r="G10" s="121">
        <f>IF(ISBLANK(G8),"",INT(1.84523*(G8*100-75)^1.348))</f>
        <v>266</v>
      </c>
      <c r="H10" s="121">
        <f>IF(ISBLANK(H8),"",INT(0.188807*(H8*100-210)^1.41))</f>
        <v>350</v>
      </c>
      <c r="I10" s="121">
        <v>438</v>
      </c>
      <c r="J10" s="141">
        <f>J11</f>
        <v>1313</v>
      </c>
      <c r="M10" s="2"/>
    </row>
    <row r="11" spans="1:13" ht="15.75">
      <c r="A11" s="181"/>
      <c r="F11" s="122"/>
      <c r="G11" s="122">
        <f>G10+F10</f>
        <v>525</v>
      </c>
      <c r="H11" s="122">
        <f>G11+H10</f>
        <v>875</v>
      </c>
      <c r="I11" s="122">
        <f>H11+I10</f>
        <v>1313</v>
      </c>
      <c r="J11" s="144">
        <f>I11</f>
        <v>1313</v>
      </c>
      <c r="M11" s="2"/>
    </row>
    <row r="12" spans="1:13" ht="14.25">
      <c r="A12" s="181"/>
      <c r="F12" s="122"/>
      <c r="H12" s="165"/>
      <c r="I12" s="173"/>
      <c r="J12" s="143">
        <f>J11</f>
        <v>1313</v>
      </c>
      <c r="M12" s="2"/>
    </row>
    <row r="13" spans="1:13" ht="15">
      <c r="A13" s="181">
        <v>2</v>
      </c>
      <c r="B13" s="33">
        <v>92</v>
      </c>
      <c r="C13" s="34" t="s">
        <v>44</v>
      </c>
      <c r="D13" s="35" t="s">
        <v>40</v>
      </c>
      <c r="E13" s="34" t="s">
        <v>86</v>
      </c>
      <c r="F13" s="138">
        <v>9.3</v>
      </c>
      <c r="G13" s="119">
        <v>1.23</v>
      </c>
      <c r="H13" s="129">
        <v>3.89</v>
      </c>
      <c r="I13" s="140">
        <v>0.0016052083333333335</v>
      </c>
      <c r="J13" s="141">
        <f>J16</f>
        <v>1092</v>
      </c>
      <c r="K13" s="106" t="s">
        <v>87</v>
      </c>
      <c r="M13" s="2"/>
    </row>
    <row r="14" spans="1:13" ht="14.25">
      <c r="A14" s="181"/>
      <c r="F14" s="112"/>
      <c r="G14" s="130"/>
      <c r="H14" s="120"/>
      <c r="I14" s="142"/>
      <c r="J14" s="143">
        <f>J16</f>
        <v>1092</v>
      </c>
      <c r="M14" s="2"/>
    </row>
    <row r="15" spans="1:13" ht="15">
      <c r="A15" s="181"/>
      <c r="F15" s="112">
        <f>IF(ISBLANK(F13),"",TRUNC(58.015*(11.5-F13)^1.81))</f>
        <v>241</v>
      </c>
      <c r="G15" s="121">
        <f>IF(ISBLANK(G13),"",INT(1.84523*(G13*100-75)^1.348))</f>
        <v>340</v>
      </c>
      <c r="H15" s="121">
        <f>IF(ISBLANK(H13),"",INT(0.188807*(H13*100-210)^1.41))</f>
        <v>283</v>
      </c>
      <c r="I15" s="121">
        <v>228</v>
      </c>
      <c r="J15" s="141">
        <f>J16</f>
        <v>1092</v>
      </c>
      <c r="M15" s="2"/>
    </row>
    <row r="16" spans="1:13" ht="15.75">
      <c r="A16" s="181"/>
      <c r="F16" s="122"/>
      <c r="G16" s="122">
        <f>G15+F15</f>
        <v>581</v>
      </c>
      <c r="H16" s="122">
        <f>G16+H15</f>
        <v>864</v>
      </c>
      <c r="I16" s="122">
        <f>H16+I15</f>
        <v>1092</v>
      </c>
      <c r="J16" s="144">
        <f>I16</f>
        <v>1092</v>
      </c>
      <c r="M16" s="2"/>
    </row>
    <row r="17" spans="1:13" ht="15">
      <c r="A17" s="181"/>
      <c r="F17" s="122"/>
      <c r="G17" s="122"/>
      <c r="H17" s="122"/>
      <c r="I17" s="122"/>
      <c r="J17" s="174">
        <f>J15</f>
        <v>1092</v>
      </c>
      <c r="M17" s="2"/>
    </row>
    <row r="18" spans="1:13" ht="15">
      <c r="A18" s="180">
        <v>3</v>
      </c>
      <c r="B18" s="33">
        <v>93</v>
      </c>
      <c r="C18" s="36" t="s">
        <v>95</v>
      </c>
      <c r="D18" s="35" t="s">
        <v>10</v>
      </c>
      <c r="E18" s="36" t="s">
        <v>93</v>
      </c>
      <c r="F18" s="138">
        <v>9.82</v>
      </c>
      <c r="G18" s="119">
        <v>1.23</v>
      </c>
      <c r="H18" s="129">
        <v>3.8</v>
      </c>
      <c r="I18" s="140">
        <v>0.0015118055555555555</v>
      </c>
      <c r="J18" s="141">
        <f>J21</f>
        <v>1070</v>
      </c>
      <c r="K18" s="106" t="s">
        <v>59</v>
      </c>
      <c r="M18" s="2"/>
    </row>
    <row r="19" spans="1:13" ht="14.25">
      <c r="A19" s="181"/>
      <c r="F19" s="112"/>
      <c r="G19" s="130"/>
      <c r="H19" s="120"/>
      <c r="I19" s="142"/>
      <c r="J19" s="143">
        <f>J21</f>
        <v>1070</v>
      </c>
      <c r="M19" s="2"/>
    </row>
    <row r="20" spans="1:13" ht="15">
      <c r="A20" s="181"/>
      <c r="F20" s="112">
        <f>IF(ISBLANK(F18),"",TRUNC(58.015*(11.5-F18)^1.81))</f>
        <v>148</v>
      </c>
      <c r="G20" s="121">
        <f>IF(ISBLANK(G18),"",INT(1.84523*(G18*100-75)^1.348))</f>
        <v>340</v>
      </c>
      <c r="H20" s="121">
        <f>IF(ISBLANK(H18),"",INT(0.188807*(H18*100-210)^1.41))</f>
        <v>263</v>
      </c>
      <c r="I20" s="121">
        <v>319</v>
      </c>
      <c r="J20" s="141">
        <f>J21</f>
        <v>1070</v>
      </c>
      <c r="M20" s="2"/>
    </row>
    <row r="21" spans="1:13" ht="15.75">
      <c r="A21" s="181"/>
      <c r="F21" s="122"/>
      <c r="G21" s="122">
        <f>G20+F20</f>
        <v>488</v>
      </c>
      <c r="H21" s="122">
        <f>G21+H20</f>
        <v>751</v>
      </c>
      <c r="I21" s="122">
        <f>I20+H21</f>
        <v>1070</v>
      </c>
      <c r="J21" s="144">
        <f>I21</f>
        <v>1070</v>
      </c>
      <c r="M21" s="2"/>
    </row>
    <row r="22" spans="1:13" ht="15">
      <c r="A22" s="181"/>
      <c r="F22" s="122"/>
      <c r="G22" s="122"/>
      <c r="H22" s="122"/>
      <c r="I22" s="122"/>
      <c r="J22" s="174">
        <f>J20</f>
        <v>1070</v>
      </c>
      <c r="M22" s="2"/>
    </row>
    <row r="23" spans="1:13" ht="15">
      <c r="A23" s="181">
        <v>4</v>
      </c>
      <c r="B23" s="29">
        <v>78</v>
      </c>
      <c r="C23" s="30" t="s">
        <v>171</v>
      </c>
      <c r="D23" s="31" t="s">
        <v>172</v>
      </c>
      <c r="E23" s="32" t="s">
        <v>6</v>
      </c>
      <c r="F23" s="138">
        <v>9.73</v>
      </c>
      <c r="G23" s="129">
        <v>1.29</v>
      </c>
      <c r="H23" s="129">
        <v>3.7</v>
      </c>
      <c r="I23" s="140">
        <v>0.0015791666666666669</v>
      </c>
      <c r="J23" s="141">
        <f>J26</f>
        <v>1055</v>
      </c>
      <c r="K23" s="106" t="s">
        <v>37</v>
      </c>
      <c r="M23" s="2"/>
    </row>
    <row r="24" spans="1:13" ht="14.25">
      <c r="A24" s="181"/>
      <c r="F24" s="112"/>
      <c r="G24" s="130"/>
      <c r="H24" s="120"/>
      <c r="I24" s="142"/>
      <c r="J24" s="143">
        <f>J26</f>
        <v>1055</v>
      </c>
      <c r="M24" s="2"/>
    </row>
    <row r="25" spans="1:13" ht="15">
      <c r="A25" s="181"/>
      <c r="F25" s="112">
        <f>IF(ISBLANK(F23),"",TRUNC(58.015*(11.5-F23)^1.81))</f>
        <v>163</v>
      </c>
      <c r="G25" s="121">
        <f>IF(ISBLANK(G23),"",INT(1.84523*(G23*100-75)^1.348))</f>
        <v>399</v>
      </c>
      <c r="H25" s="121">
        <f>IF(ISBLANK(H23),"",INT(0.188807*(H23*100-210)^1.41))</f>
        <v>242</v>
      </c>
      <c r="I25" s="121">
        <v>251</v>
      </c>
      <c r="J25" s="141">
        <f>J26</f>
        <v>1055</v>
      </c>
      <c r="M25" s="2"/>
    </row>
    <row r="26" spans="1:13" ht="15.75">
      <c r="A26" s="181"/>
      <c r="F26" s="122"/>
      <c r="G26" s="122">
        <f>G25+F25</f>
        <v>562</v>
      </c>
      <c r="H26" s="122">
        <f>G26+H25</f>
        <v>804</v>
      </c>
      <c r="I26" s="122">
        <f>H26+I25</f>
        <v>1055</v>
      </c>
      <c r="J26" s="144">
        <f>I26</f>
        <v>1055</v>
      </c>
      <c r="M26" s="2"/>
    </row>
    <row r="27" spans="1:13" ht="15">
      <c r="A27" s="181"/>
      <c r="F27" s="122"/>
      <c r="G27" s="122"/>
      <c r="H27" s="122"/>
      <c r="I27" s="122"/>
      <c r="J27" s="174">
        <f>J25</f>
        <v>1055</v>
      </c>
      <c r="M27" s="2"/>
    </row>
    <row r="28" spans="1:13" ht="15">
      <c r="A28" s="180">
        <v>5</v>
      </c>
      <c r="B28" s="29">
        <v>91</v>
      </c>
      <c r="C28" s="30" t="s">
        <v>88</v>
      </c>
      <c r="D28" s="31" t="s">
        <v>42</v>
      </c>
      <c r="E28" s="32" t="s">
        <v>86</v>
      </c>
      <c r="F28" s="138">
        <v>9.69</v>
      </c>
      <c r="G28" s="119">
        <v>1.1</v>
      </c>
      <c r="H28" s="129">
        <v>3.75</v>
      </c>
      <c r="I28" s="140">
        <v>0.0015321759259259258</v>
      </c>
      <c r="J28" s="141">
        <f>J31</f>
        <v>942</v>
      </c>
      <c r="K28" s="106" t="s">
        <v>87</v>
      </c>
      <c r="M28" s="2"/>
    </row>
    <row r="29" spans="1:13" ht="14.25">
      <c r="A29" s="180"/>
      <c r="F29" s="112"/>
      <c r="G29" s="130"/>
      <c r="H29" s="120"/>
      <c r="I29" s="142"/>
      <c r="J29" s="143">
        <f>J31</f>
        <v>942</v>
      </c>
      <c r="M29" s="2"/>
    </row>
    <row r="30" spans="1:13" ht="15">
      <c r="A30" s="180"/>
      <c r="F30" s="112">
        <f>IF(ISBLANK(F28),"",TRUNC(58.015*(11.5-F28)^1.81))</f>
        <v>169</v>
      </c>
      <c r="G30" s="121">
        <f>IF(ISBLANK(G28),"",INT(1.84523*(G28*100-75)^1.348))</f>
        <v>222</v>
      </c>
      <c r="H30" s="121">
        <f>IF(ISBLANK(H28),"",INT(0.188807*(H28*100-210)^1.41))</f>
        <v>252</v>
      </c>
      <c r="I30" s="121">
        <v>299</v>
      </c>
      <c r="J30" s="141">
        <f>J31</f>
        <v>942</v>
      </c>
      <c r="M30" s="2"/>
    </row>
    <row r="31" spans="1:13" ht="15.75">
      <c r="A31" s="180"/>
      <c r="F31" s="122"/>
      <c r="G31" s="122">
        <f>G30+F30</f>
        <v>391</v>
      </c>
      <c r="H31" s="122">
        <f>G31+H30</f>
        <v>643</v>
      </c>
      <c r="I31" s="122">
        <f>H31+I30</f>
        <v>942</v>
      </c>
      <c r="J31" s="144">
        <f>I31</f>
        <v>942</v>
      </c>
      <c r="M31" s="2"/>
    </row>
    <row r="32" spans="1:13" ht="15">
      <c r="A32" s="180"/>
      <c r="F32" s="122"/>
      <c r="G32" s="122"/>
      <c r="H32" s="122"/>
      <c r="I32" s="122"/>
      <c r="J32" s="174">
        <f>J30</f>
        <v>942</v>
      </c>
      <c r="M32" s="2"/>
    </row>
    <row r="33" spans="1:13" ht="15">
      <c r="A33" s="182">
        <v>6</v>
      </c>
      <c r="B33" s="29">
        <v>76</v>
      </c>
      <c r="C33" s="30" t="s">
        <v>81</v>
      </c>
      <c r="D33" s="31" t="s">
        <v>82</v>
      </c>
      <c r="E33" s="32" t="s">
        <v>6</v>
      </c>
      <c r="F33" s="138">
        <v>10.03</v>
      </c>
      <c r="G33" s="119">
        <v>1.23</v>
      </c>
      <c r="H33" s="129">
        <v>3.51</v>
      </c>
      <c r="I33" s="140" t="s">
        <v>241</v>
      </c>
      <c r="J33" s="141">
        <f>J36</f>
        <v>874</v>
      </c>
      <c r="K33" s="106" t="s">
        <v>37</v>
      </c>
      <c r="M33" s="2"/>
    </row>
    <row r="34" spans="1:13" ht="14.25">
      <c r="A34" s="181"/>
      <c r="B34" s="24"/>
      <c r="D34" s="23"/>
      <c r="F34" s="112"/>
      <c r="G34" s="130"/>
      <c r="H34" s="120"/>
      <c r="I34" s="142"/>
      <c r="J34" s="143">
        <f>J36</f>
        <v>874</v>
      </c>
      <c r="M34" s="2"/>
    </row>
    <row r="35" spans="1:13" ht="15">
      <c r="A35" s="181"/>
      <c r="B35" s="24"/>
      <c r="D35" s="23"/>
      <c r="F35" s="112">
        <f>IF(ISBLANK(F33),"",TRUNC(58.015*(11.5-F33)^1.81))</f>
        <v>116</v>
      </c>
      <c r="G35" s="121">
        <f>IF(ISBLANK(G33),"",INT(1.84523*(G33*100-75)^1.348))</f>
        <v>340</v>
      </c>
      <c r="H35" s="121">
        <f>IF(ISBLANK(H33),"",INT(0.188807*(H33*100-210)^1.41))</f>
        <v>202</v>
      </c>
      <c r="I35" s="121">
        <v>216</v>
      </c>
      <c r="J35" s="141">
        <f>J36</f>
        <v>874</v>
      </c>
      <c r="M35" s="2"/>
    </row>
    <row r="36" spans="1:13" ht="15.75">
      <c r="A36" s="181"/>
      <c r="B36" s="24"/>
      <c r="D36" s="23"/>
      <c r="F36" s="122"/>
      <c r="G36" s="122">
        <f>G35+F35</f>
        <v>456</v>
      </c>
      <c r="H36" s="122">
        <f>H35+G36</f>
        <v>658</v>
      </c>
      <c r="I36" s="122">
        <f>H36+I35</f>
        <v>874</v>
      </c>
      <c r="J36" s="144">
        <f>I36</f>
        <v>874</v>
      </c>
      <c r="M36" s="2"/>
    </row>
    <row r="37" spans="1:13" ht="14.25">
      <c r="A37" s="181"/>
      <c r="B37" s="24"/>
      <c r="D37" s="23"/>
      <c r="F37" s="122"/>
      <c r="H37" s="165"/>
      <c r="I37" s="173"/>
      <c r="J37" s="143">
        <f>J36</f>
        <v>874</v>
      </c>
      <c r="M37" s="2"/>
    </row>
    <row r="38" spans="1:13" ht="15">
      <c r="A38" s="180">
        <v>7</v>
      </c>
      <c r="B38" s="33">
        <v>90</v>
      </c>
      <c r="C38" s="34" t="s">
        <v>45</v>
      </c>
      <c r="D38" s="35" t="s">
        <v>41</v>
      </c>
      <c r="E38" s="34" t="s">
        <v>86</v>
      </c>
      <c r="F38" s="138">
        <v>9.67</v>
      </c>
      <c r="G38" s="119">
        <v>1.05</v>
      </c>
      <c r="H38" s="129">
        <v>3.75</v>
      </c>
      <c r="I38" s="140">
        <v>0.0015903935185185188</v>
      </c>
      <c r="J38" s="141">
        <f>J41</f>
        <v>845</v>
      </c>
      <c r="K38" s="109" t="s">
        <v>87</v>
      </c>
      <c r="M38" s="2"/>
    </row>
    <row r="39" spans="1:13" ht="14.25">
      <c r="A39" s="181"/>
      <c r="B39" s="34"/>
      <c r="C39" s="34"/>
      <c r="D39" s="37"/>
      <c r="E39" s="34"/>
      <c r="F39" s="112"/>
      <c r="G39" s="130"/>
      <c r="H39" s="120"/>
      <c r="I39" s="142"/>
      <c r="J39" s="143">
        <f>J41</f>
        <v>845</v>
      </c>
      <c r="M39" s="2"/>
    </row>
    <row r="40" spans="1:13" ht="15">
      <c r="A40" s="181"/>
      <c r="B40" s="34"/>
      <c r="C40" s="34"/>
      <c r="D40" s="37"/>
      <c r="E40" s="34"/>
      <c r="F40" s="112">
        <f>IF(ISBLANK(F38),"",TRUNC(58.015*(11.5-F38)^1.81))</f>
        <v>173</v>
      </c>
      <c r="G40" s="121">
        <f>IF(ISBLANK(G38),"",INT(1.84523*(G38*100-75)^1.348))</f>
        <v>180</v>
      </c>
      <c r="H40" s="121">
        <f>IF(ISBLANK(H38),"",INT(0.188807*(H38*100-210)^1.41))</f>
        <v>252</v>
      </c>
      <c r="I40" s="121">
        <v>240</v>
      </c>
      <c r="J40" s="141">
        <f>J41</f>
        <v>845</v>
      </c>
      <c r="M40" s="2"/>
    </row>
    <row r="41" spans="1:13" ht="15.75">
      <c r="A41" s="181"/>
      <c r="B41" s="34"/>
      <c r="C41" s="34"/>
      <c r="D41" s="37"/>
      <c r="E41" s="34"/>
      <c r="F41" s="122"/>
      <c r="G41" s="122">
        <f>G40+F40</f>
        <v>353</v>
      </c>
      <c r="H41" s="122">
        <f>H40+G41</f>
        <v>605</v>
      </c>
      <c r="I41" s="122">
        <f>H41+I40</f>
        <v>845</v>
      </c>
      <c r="J41" s="144">
        <f>I41</f>
        <v>845</v>
      </c>
      <c r="M41" s="2"/>
    </row>
    <row r="42" spans="1:13" ht="15">
      <c r="A42" s="181"/>
      <c r="F42" s="122"/>
      <c r="G42" s="122"/>
      <c r="H42" s="122"/>
      <c r="I42" s="122"/>
      <c r="J42" s="174">
        <f>J40</f>
        <v>845</v>
      </c>
      <c r="L42" s="107"/>
      <c r="M42" s="2"/>
    </row>
    <row r="43" spans="1:13" ht="15">
      <c r="A43" s="180">
        <v>8</v>
      </c>
      <c r="B43" s="29">
        <v>77</v>
      </c>
      <c r="C43" s="30" t="s">
        <v>83</v>
      </c>
      <c r="D43" s="31" t="s">
        <v>82</v>
      </c>
      <c r="E43" s="32" t="s">
        <v>6</v>
      </c>
      <c r="F43" s="138">
        <v>10.33</v>
      </c>
      <c r="G43" s="119">
        <v>1.15</v>
      </c>
      <c r="H43" s="129">
        <v>3.11</v>
      </c>
      <c r="I43" s="140">
        <v>0.001504398148148148</v>
      </c>
      <c r="J43" s="141">
        <f>J46</f>
        <v>797</v>
      </c>
      <c r="K43" s="106" t="s">
        <v>37</v>
      </c>
      <c r="M43" s="2"/>
    </row>
    <row r="44" spans="1:13" ht="14.25">
      <c r="A44" s="181"/>
      <c r="F44" s="112"/>
      <c r="G44" s="130"/>
      <c r="H44" s="120"/>
      <c r="I44" s="142"/>
      <c r="J44" s="143">
        <f>J46</f>
        <v>797</v>
      </c>
      <c r="M44" s="2"/>
    </row>
    <row r="45" spans="1:13" ht="15">
      <c r="A45" s="181"/>
      <c r="F45" s="112">
        <f>IF(ISBLANK(F43),"",TRUNC(58.015*(11.5-F43)^1.81))</f>
        <v>77</v>
      </c>
      <c r="G45" s="121">
        <f>IF(ISBLANK(G43),"",INT(1.84523*(G43*100-75)^1.348))</f>
        <v>266</v>
      </c>
      <c r="H45" s="121">
        <f>IF(ISBLANK(H43),"",INT(0.188807*(H43*100-210)^1.41))</f>
        <v>126</v>
      </c>
      <c r="I45" s="121">
        <v>328</v>
      </c>
      <c r="J45" s="141">
        <f>J46</f>
        <v>797</v>
      </c>
      <c r="M45" s="2"/>
    </row>
    <row r="46" spans="1:13" ht="15.75">
      <c r="A46" s="181"/>
      <c r="F46" s="122"/>
      <c r="G46" s="122">
        <f>G45+F45</f>
        <v>343</v>
      </c>
      <c r="H46" s="122">
        <f>G46+H45</f>
        <v>469</v>
      </c>
      <c r="I46" s="122">
        <f>H46+I45</f>
        <v>797</v>
      </c>
      <c r="J46" s="144">
        <f>I46</f>
        <v>797</v>
      </c>
      <c r="M46" s="2"/>
    </row>
    <row r="47" spans="1:13" ht="15">
      <c r="A47" s="181"/>
      <c r="F47" s="122"/>
      <c r="G47" s="122"/>
      <c r="H47" s="122"/>
      <c r="I47" s="122"/>
      <c r="J47" s="174">
        <f>J45</f>
        <v>797</v>
      </c>
      <c r="M47" s="2"/>
    </row>
    <row r="48" spans="1:13" ht="15">
      <c r="A48" s="180">
        <v>9</v>
      </c>
      <c r="B48" s="29">
        <v>98</v>
      </c>
      <c r="C48" s="30" t="s">
        <v>134</v>
      </c>
      <c r="D48" s="31" t="s">
        <v>10</v>
      </c>
      <c r="E48" s="32" t="s">
        <v>122</v>
      </c>
      <c r="F48" s="138">
        <v>10.18</v>
      </c>
      <c r="G48" s="119">
        <v>1.1</v>
      </c>
      <c r="H48" s="129">
        <v>3.43</v>
      </c>
      <c r="I48" s="140">
        <v>0.0016001157407407407</v>
      </c>
      <c r="J48" s="141">
        <f>J51</f>
        <v>735</v>
      </c>
      <c r="K48" s="105" t="s">
        <v>62</v>
      </c>
      <c r="M48" s="2"/>
    </row>
    <row r="49" spans="1:13" ht="14.25">
      <c r="A49" s="181"/>
      <c r="F49" s="112"/>
      <c r="G49" s="130"/>
      <c r="H49" s="120"/>
      <c r="I49" s="142"/>
      <c r="J49" s="143">
        <f>J51</f>
        <v>735</v>
      </c>
      <c r="M49" s="2"/>
    </row>
    <row r="50" spans="1:13" ht="15">
      <c r="A50" s="181"/>
      <c r="F50" s="112">
        <f>IF(ISBLANK(F48),"",TRUNC(58.015*(11.5-F48)^1.81))</f>
        <v>95</v>
      </c>
      <c r="G50" s="121">
        <f>IF(ISBLANK(G48),"",INT(1.84523*(G48*100-75)^1.348))</f>
        <v>222</v>
      </c>
      <c r="H50" s="121">
        <f>IF(ISBLANK(H48),"",INT(0.188807*(H48*100-210)^1.41))</f>
        <v>186</v>
      </c>
      <c r="I50" s="121">
        <v>232</v>
      </c>
      <c r="J50" s="141">
        <f>J51</f>
        <v>735</v>
      </c>
      <c r="M50" s="2"/>
    </row>
    <row r="51" spans="1:13" ht="15.75">
      <c r="A51" s="181"/>
      <c r="F51" s="122"/>
      <c r="G51" s="122">
        <f>G50+F50</f>
        <v>317</v>
      </c>
      <c r="H51" s="122">
        <f>G51+H50</f>
        <v>503</v>
      </c>
      <c r="I51" s="122">
        <f>H51+I50</f>
        <v>735</v>
      </c>
      <c r="J51" s="144">
        <f>I51</f>
        <v>735</v>
      </c>
      <c r="M51" s="2"/>
    </row>
    <row r="52" spans="1:13" ht="14.25">
      <c r="A52" s="181"/>
      <c r="F52" s="122"/>
      <c r="H52" s="165"/>
      <c r="I52" s="173"/>
      <c r="J52" s="143">
        <f>J51</f>
        <v>735</v>
      </c>
      <c r="M52" s="2"/>
    </row>
    <row r="53" spans="1:13" ht="15">
      <c r="A53" s="181">
        <v>10</v>
      </c>
      <c r="B53" s="33">
        <v>86</v>
      </c>
      <c r="C53" s="34" t="s">
        <v>143</v>
      </c>
      <c r="D53" s="35" t="s">
        <v>10</v>
      </c>
      <c r="E53" s="34" t="s">
        <v>5</v>
      </c>
      <c r="F53" s="138">
        <v>9.9</v>
      </c>
      <c r="G53" s="119">
        <v>1</v>
      </c>
      <c r="H53" s="129">
        <v>3.49</v>
      </c>
      <c r="I53" s="140">
        <v>0.0016489583333333332</v>
      </c>
      <c r="J53" s="141">
        <f>J56</f>
        <v>662</v>
      </c>
      <c r="K53" s="108" t="s">
        <v>137</v>
      </c>
      <c r="M53" s="2"/>
    </row>
    <row r="54" spans="1:13" ht="14.25">
      <c r="A54" s="181"/>
      <c r="B54" s="34"/>
      <c r="C54" s="34"/>
      <c r="D54" s="37"/>
      <c r="E54" s="34"/>
      <c r="F54" s="112"/>
      <c r="G54" s="130"/>
      <c r="H54" s="120"/>
      <c r="I54" s="142"/>
      <c r="J54" s="143">
        <f>J56</f>
        <v>662</v>
      </c>
      <c r="M54" s="2"/>
    </row>
    <row r="55" spans="1:13" ht="15">
      <c r="A55" s="181"/>
      <c r="B55" s="34"/>
      <c r="C55" s="34"/>
      <c r="D55" s="37"/>
      <c r="E55" s="34"/>
      <c r="F55" s="112">
        <f>IF(ISBLANK(F53),"",TRUNC(58.015*(11.5-F53)^1.81))</f>
        <v>135</v>
      </c>
      <c r="G55" s="121">
        <f>IF(ISBLANK(G53),"",INT(1.84523*(G53*100-75)^1.348))</f>
        <v>141</v>
      </c>
      <c r="H55" s="121">
        <f>IF(ISBLANK(H53),"",INT(0.188807*(H53*100-210)^1.41))</f>
        <v>198</v>
      </c>
      <c r="I55" s="121">
        <v>188</v>
      </c>
      <c r="J55" s="141">
        <f>J56</f>
        <v>662</v>
      </c>
      <c r="M55" s="2"/>
    </row>
    <row r="56" spans="1:13" ht="15.75">
      <c r="A56" s="181"/>
      <c r="B56" s="34"/>
      <c r="C56" s="34"/>
      <c r="D56" s="37"/>
      <c r="E56" s="34"/>
      <c r="F56" s="122"/>
      <c r="G56" s="122">
        <f>F55+G55</f>
        <v>276</v>
      </c>
      <c r="H56" s="122">
        <f>G56+H55</f>
        <v>474</v>
      </c>
      <c r="I56" s="122">
        <f>I55+H56</f>
        <v>662</v>
      </c>
      <c r="J56" s="144">
        <f>I56</f>
        <v>662</v>
      </c>
      <c r="M56" s="2"/>
    </row>
    <row r="57" spans="1:13" ht="15">
      <c r="A57" s="181"/>
      <c r="B57" s="34"/>
      <c r="C57" s="34"/>
      <c r="D57" s="37"/>
      <c r="E57" s="34"/>
      <c r="F57" s="122"/>
      <c r="G57" s="122"/>
      <c r="H57" s="122"/>
      <c r="I57" s="122"/>
      <c r="J57" s="174">
        <f>J55</f>
        <v>662</v>
      </c>
      <c r="M57" s="2"/>
    </row>
    <row r="58" spans="1:13" ht="15">
      <c r="A58" s="180">
        <v>11</v>
      </c>
      <c r="B58" s="29">
        <v>94</v>
      </c>
      <c r="C58" s="30" t="s">
        <v>96</v>
      </c>
      <c r="D58" s="31" t="s">
        <v>97</v>
      </c>
      <c r="E58" s="32" t="s">
        <v>93</v>
      </c>
      <c r="F58" s="138">
        <v>10.3</v>
      </c>
      <c r="G58" s="119">
        <v>1.1</v>
      </c>
      <c r="H58" s="129">
        <v>3.38</v>
      </c>
      <c r="I58" s="140">
        <v>0.0017653935185185186</v>
      </c>
      <c r="J58" s="141">
        <f>J61</f>
        <v>580</v>
      </c>
      <c r="K58" s="106" t="s">
        <v>59</v>
      </c>
      <c r="M58" s="2"/>
    </row>
    <row r="59" spans="1:13" ht="14.25">
      <c r="A59" s="181"/>
      <c r="F59" s="112"/>
      <c r="G59" s="130"/>
      <c r="H59" s="120"/>
      <c r="I59" s="142"/>
      <c r="J59" s="143">
        <f>J61</f>
        <v>580</v>
      </c>
      <c r="M59" s="2"/>
    </row>
    <row r="60" spans="1:13" ht="15">
      <c r="A60" s="181"/>
      <c r="F60" s="112">
        <f>IF(ISBLANK(F58),"",TRUNC(58.015*(11.5-F58)^1.81))</f>
        <v>80</v>
      </c>
      <c r="G60" s="121">
        <f>IF(ISBLANK(G58),"",INT(1.84523*(G58*100-75)^1.348))</f>
        <v>222</v>
      </c>
      <c r="H60" s="121">
        <f>IF(ISBLANK(H58),"",INT(0.188807*(H58*100-210)^1.41))</f>
        <v>176</v>
      </c>
      <c r="I60" s="121">
        <v>102</v>
      </c>
      <c r="J60" s="141">
        <f>J61</f>
        <v>580</v>
      </c>
      <c r="L60" s="19"/>
      <c r="M60" s="2"/>
    </row>
    <row r="61" spans="1:13" ht="15.75">
      <c r="A61" s="181"/>
      <c r="F61" s="122"/>
      <c r="G61" s="122">
        <f>G60+F60</f>
        <v>302</v>
      </c>
      <c r="H61" s="122">
        <f>H60+G61</f>
        <v>478</v>
      </c>
      <c r="I61" s="122">
        <f>H61+I60</f>
        <v>580</v>
      </c>
      <c r="J61" s="144">
        <f>I61</f>
        <v>580</v>
      </c>
      <c r="L61" s="20"/>
      <c r="M61" s="2"/>
    </row>
    <row r="62" spans="1:13" ht="14.25">
      <c r="A62" s="181"/>
      <c r="F62" s="122"/>
      <c r="H62" s="165"/>
      <c r="I62" s="173"/>
      <c r="J62" s="143">
        <f>J61</f>
        <v>580</v>
      </c>
      <c r="M62" s="2"/>
    </row>
    <row r="63" spans="1:13" ht="15">
      <c r="A63" s="180">
        <v>12</v>
      </c>
      <c r="B63" s="33">
        <v>85</v>
      </c>
      <c r="C63" s="34" t="s">
        <v>65</v>
      </c>
      <c r="D63" s="35" t="s">
        <v>10</v>
      </c>
      <c r="E63" s="34" t="s">
        <v>5</v>
      </c>
      <c r="F63" s="138">
        <v>10.51</v>
      </c>
      <c r="G63" s="119">
        <v>1.05</v>
      </c>
      <c r="H63" s="129">
        <v>3.11</v>
      </c>
      <c r="I63" s="140">
        <v>0.0017006944444444441</v>
      </c>
      <c r="J63" s="141">
        <f>J66</f>
        <v>509</v>
      </c>
      <c r="K63" s="108" t="s">
        <v>38</v>
      </c>
      <c r="M63" s="2"/>
    </row>
    <row r="64" spans="1:13" ht="14.25">
      <c r="A64" s="181"/>
      <c r="B64" s="34"/>
      <c r="C64" s="34"/>
      <c r="D64" s="37"/>
      <c r="E64" s="34"/>
      <c r="F64" s="112"/>
      <c r="G64" s="130"/>
      <c r="H64" s="120"/>
      <c r="I64" s="142"/>
      <c r="J64" s="143">
        <f>J66</f>
        <v>509</v>
      </c>
      <c r="M64" s="2"/>
    </row>
    <row r="65" spans="1:13" ht="15">
      <c r="A65" s="181"/>
      <c r="B65" s="34"/>
      <c r="C65" s="34"/>
      <c r="D65" s="37"/>
      <c r="E65" s="34"/>
      <c r="F65" s="112">
        <f>IF(ISBLANK(F63),"",TRUNC(58.015*(11.5-F63)^1.81))</f>
        <v>56</v>
      </c>
      <c r="G65" s="121">
        <f>IF(ISBLANK(G63),"",INT(1.84523*(G63*100-75)^1.348))</f>
        <v>180</v>
      </c>
      <c r="H65" s="121">
        <f>IF(ISBLANK(H63),"",INT(0.188807*(H63*100-210)^1.41))</f>
        <v>126</v>
      </c>
      <c r="I65" s="121">
        <v>147</v>
      </c>
      <c r="J65" s="141">
        <f>J66</f>
        <v>509</v>
      </c>
      <c r="M65" s="2"/>
    </row>
    <row r="66" spans="1:13" ht="15.75">
      <c r="A66" s="181"/>
      <c r="B66" s="34"/>
      <c r="C66" s="34"/>
      <c r="D66" s="37"/>
      <c r="E66" s="34"/>
      <c r="F66" s="122"/>
      <c r="G66" s="122">
        <f>G65+F65</f>
        <v>236</v>
      </c>
      <c r="H66" s="122">
        <f>H65+G66</f>
        <v>362</v>
      </c>
      <c r="I66" s="122">
        <f>H66+I65</f>
        <v>509</v>
      </c>
      <c r="J66" s="144">
        <f>I66</f>
        <v>509</v>
      </c>
      <c r="M66" s="2"/>
    </row>
    <row r="67" spans="1:13" ht="14.25">
      <c r="A67" s="181"/>
      <c r="B67" s="34"/>
      <c r="C67" s="34"/>
      <c r="D67" s="37"/>
      <c r="E67" s="34"/>
      <c r="F67" s="122"/>
      <c r="H67" s="165"/>
      <c r="I67" s="173"/>
      <c r="J67" s="143">
        <f>J65</f>
        <v>509</v>
      </c>
      <c r="L67" s="107"/>
      <c r="M67" s="2"/>
    </row>
    <row r="68" spans="1:13" ht="15">
      <c r="A68" s="180">
        <v>13</v>
      </c>
      <c r="B68" s="29">
        <v>83</v>
      </c>
      <c r="C68" s="30" t="s">
        <v>115</v>
      </c>
      <c r="D68" s="31" t="s">
        <v>116</v>
      </c>
      <c r="E68" s="32" t="s">
        <v>102</v>
      </c>
      <c r="F68" s="138">
        <v>10.62</v>
      </c>
      <c r="G68" s="119">
        <v>0.95</v>
      </c>
      <c r="H68" s="129">
        <v>3.11</v>
      </c>
      <c r="I68" s="140">
        <v>0.0016311342592592593</v>
      </c>
      <c r="J68" s="141">
        <f>J71</f>
        <v>479</v>
      </c>
      <c r="K68" s="106" t="s">
        <v>103</v>
      </c>
      <c r="L68" s="107"/>
      <c r="M68" s="2"/>
    </row>
    <row r="69" spans="1:13" ht="14.25">
      <c r="A69" s="180"/>
      <c r="F69" s="112"/>
      <c r="G69" s="130"/>
      <c r="H69" s="120"/>
      <c r="I69" s="142"/>
      <c r="J69" s="143">
        <f>J71</f>
        <v>479</v>
      </c>
      <c r="M69" s="2"/>
    </row>
    <row r="70" spans="1:13" ht="15">
      <c r="A70" s="180"/>
      <c r="F70" s="112">
        <f>IF(ISBLANK(F68),"",TRUNC(58.015*(11.5-F68)^1.81))</f>
        <v>46</v>
      </c>
      <c r="G70" s="121">
        <f>IF(ISBLANK(G68),"",INT(1.84523*(G68*100-75)^1.348))</f>
        <v>104</v>
      </c>
      <c r="H70" s="121">
        <f>IF(ISBLANK(H68),"",INT(0.188807*(H68*100-210)^1.41))</f>
        <v>126</v>
      </c>
      <c r="I70" s="121">
        <v>203</v>
      </c>
      <c r="J70" s="141">
        <f>J71</f>
        <v>479</v>
      </c>
      <c r="M70" s="2"/>
    </row>
    <row r="71" spans="1:13" ht="15.75">
      <c r="A71" s="180"/>
      <c r="F71" s="122"/>
      <c r="G71" s="122">
        <f>G70+F70</f>
        <v>150</v>
      </c>
      <c r="H71" s="122">
        <f>G71+H70</f>
        <v>276</v>
      </c>
      <c r="I71" s="122">
        <f>H71+I70</f>
        <v>479</v>
      </c>
      <c r="J71" s="144">
        <f>I71</f>
        <v>479</v>
      </c>
      <c r="M71" s="2"/>
    </row>
    <row r="72" spans="1:13" ht="14.25">
      <c r="A72" s="181"/>
      <c r="F72" s="122"/>
      <c r="H72" s="165"/>
      <c r="I72" s="173"/>
      <c r="J72" s="143">
        <f>J70</f>
        <v>479</v>
      </c>
      <c r="M72" s="2"/>
    </row>
    <row r="73" spans="1:13" ht="15">
      <c r="A73" s="181">
        <v>14</v>
      </c>
      <c r="B73" s="29">
        <v>84</v>
      </c>
      <c r="C73" s="30" t="s">
        <v>117</v>
      </c>
      <c r="D73" s="31" t="s">
        <v>118</v>
      </c>
      <c r="E73" s="32" t="s">
        <v>102</v>
      </c>
      <c r="F73" s="138">
        <v>10.17</v>
      </c>
      <c r="G73" s="119">
        <v>1</v>
      </c>
      <c r="H73" s="129">
        <v>3.32</v>
      </c>
      <c r="I73" s="140">
        <v>0.0018166666666666667</v>
      </c>
      <c r="J73" s="141">
        <f>J76</f>
        <v>475</v>
      </c>
      <c r="K73" s="106" t="s">
        <v>103</v>
      </c>
      <c r="M73" s="2"/>
    </row>
    <row r="74" spans="1:13" ht="14.25">
      <c r="A74" s="181"/>
      <c r="F74" s="112"/>
      <c r="G74" s="130"/>
      <c r="H74" s="120"/>
      <c r="I74" s="142"/>
      <c r="J74" s="143">
        <f>J76</f>
        <v>475</v>
      </c>
      <c r="M74" s="2"/>
    </row>
    <row r="75" spans="1:13" ht="15">
      <c r="A75" s="181"/>
      <c r="F75" s="112">
        <f>IF(ISBLANK(F73),"",TRUNC(58.015*(11.5-F73)^1.81))</f>
        <v>97</v>
      </c>
      <c r="G75" s="121">
        <f>IF(ISBLANK(G73),"",INT(1.84523*(G73*100-75)^1.348))</f>
        <v>141</v>
      </c>
      <c r="H75" s="121">
        <f>IF(ISBLANK(H73),"",INT(0.188807*(H73*100-210)^1.41))</f>
        <v>165</v>
      </c>
      <c r="I75" s="121">
        <v>72</v>
      </c>
      <c r="J75" s="141">
        <f>J76</f>
        <v>475</v>
      </c>
      <c r="M75" s="2"/>
    </row>
    <row r="76" spans="1:13" ht="15.75">
      <c r="A76" s="181"/>
      <c r="F76" s="122"/>
      <c r="G76" s="122">
        <f>G75+F75</f>
        <v>238</v>
      </c>
      <c r="H76" s="122">
        <f>G76+H75</f>
        <v>403</v>
      </c>
      <c r="I76" s="122">
        <f>H76+I75</f>
        <v>475</v>
      </c>
      <c r="J76" s="144">
        <f>I76</f>
        <v>475</v>
      </c>
      <c r="M76" s="2"/>
    </row>
    <row r="77" spans="1:13" ht="14.25">
      <c r="A77" s="181"/>
      <c r="F77" s="122"/>
      <c r="H77" s="165"/>
      <c r="I77" s="173"/>
      <c r="J77" s="143">
        <f>J76</f>
        <v>475</v>
      </c>
      <c r="M77" s="2"/>
    </row>
    <row r="78" spans="1:13" ht="15">
      <c r="A78" s="181">
        <v>15</v>
      </c>
      <c r="B78" s="29">
        <v>79</v>
      </c>
      <c r="C78" s="30" t="s">
        <v>173</v>
      </c>
      <c r="D78" s="31" t="s">
        <v>174</v>
      </c>
      <c r="E78" s="32" t="s">
        <v>6</v>
      </c>
      <c r="F78" s="138">
        <v>10.9</v>
      </c>
      <c r="G78" s="119">
        <v>0.95</v>
      </c>
      <c r="H78" s="129">
        <v>3.02</v>
      </c>
      <c r="I78" s="140">
        <v>0.0016087962962962963</v>
      </c>
      <c r="J78" s="141">
        <f>J81</f>
        <v>460</v>
      </c>
      <c r="K78" s="106" t="s">
        <v>37</v>
      </c>
      <c r="M78" s="2"/>
    </row>
    <row r="79" spans="1:13" ht="14.25">
      <c r="A79" s="181"/>
      <c r="F79" s="112"/>
      <c r="G79" s="130"/>
      <c r="H79" s="120"/>
      <c r="I79" s="142"/>
      <c r="J79" s="143">
        <f>J81</f>
        <v>460</v>
      </c>
      <c r="M79" s="2"/>
    </row>
    <row r="80" spans="1:13" ht="15">
      <c r="A80" s="181"/>
      <c r="F80" s="112">
        <f>IF(ISBLANK(F78),"",TRUNC(58.015*(11.5-F78)^1.81))</f>
        <v>23</v>
      </c>
      <c r="G80" s="121">
        <f>IF(ISBLANK(G78),"",INT(1.84523*(G78*100-75)^1.348))</f>
        <v>104</v>
      </c>
      <c r="H80" s="121">
        <f>IF(ISBLANK(H78),"",INT(0.188807*(H78*100-210)^1.41))</f>
        <v>110</v>
      </c>
      <c r="I80" s="121">
        <v>223</v>
      </c>
      <c r="J80" s="141">
        <f>J81</f>
        <v>460</v>
      </c>
      <c r="M80" s="2"/>
    </row>
    <row r="81" spans="1:13" ht="15.75">
      <c r="A81" s="181"/>
      <c r="F81" s="122"/>
      <c r="G81" s="122">
        <f>G80+F80</f>
        <v>127</v>
      </c>
      <c r="H81" s="122">
        <f>H80+G81</f>
        <v>237</v>
      </c>
      <c r="I81" s="122">
        <f>H81+I80</f>
        <v>460</v>
      </c>
      <c r="J81" s="144">
        <f>I81</f>
        <v>460</v>
      </c>
      <c r="M81" s="2"/>
    </row>
    <row r="82" spans="1:13" ht="14.25">
      <c r="A82" s="181"/>
      <c r="F82" s="122"/>
      <c r="H82" s="165"/>
      <c r="I82" s="173"/>
      <c r="J82" s="143">
        <f>J80</f>
        <v>460</v>
      </c>
      <c r="M82" s="2"/>
    </row>
    <row r="83" spans="1:13" ht="15">
      <c r="A83" s="180">
        <v>16</v>
      </c>
      <c r="B83" s="29">
        <v>95</v>
      </c>
      <c r="C83" s="30" t="s">
        <v>98</v>
      </c>
      <c r="D83" s="31" t="s">
        <v>97</v>
      </c>
      <c r="E83" s="32" t="s">
        <v>93</v>
      </c>
      <c r="F83" s="138">
        <v>10.74</v>
      </c>
      <c r="G83" s="119">
        <v>1.1</v>
      </c>
      <c r="H83" s="129">
        <v>3.3</v>
      </c>
      <c r="I83" s="140">
        <v>0.001969212962962963</v>
      </c>
      <c r="J83" s="141">
        <f>J86</f>
        <v>430</v>
      </c>
      <c r="K83" s="106" t="s">
        <v>59</v>
      </c>
      <c r="M83" s="2"/>
    </row>
    <row r="84" spans="1:13" ht="14.25">
      <c r="A84" s="180"/>
      <c r="F84" s="112"/>
      <c r="G84" s="130"/>
      <c r="H84" s="120"/>
      <c r="I84" s="142"/>
      <c r="J84" s="143">
        <f>J86</f>
        <v>430</v>
      </c>
      <c r="M84" s="2"/>
    </row>
    <row r="85" spans="1:13" ht="15">
      <c r="A85" s="180"/>
      <c r="F85" s="112">
        <f>IF(ISBLANK(F83),"",TRUNC(58.015*(11.5-F83)^1.81))</f>
        <v>35</v>
      </c>
      <c r="G85" s="121">
        <f>IF(ISBLANK(G83),"",INT(1.84523*(G83*100-75)^1.348))</f>
        <v>222</v>
      </c>
      <c r="H85" s="121">
        <f>IF(ISBLANK(H83),"",INT(0.188807*(H83*100-210)^1.41))</f>
        <v>161</v>
      </c>
      <c r="I85" s="121">
        <v>12</v>
      </c>
      <c r="J85" s="141">
        <f>J86</f>
        <v>430</v>
      </c>
      <c r="M85" s="2"/>
    </row>
    <row r="86" spans="1:13" ht="15.75">
      <c r="A86" s="180"/>
      <c r="F86" s="122"/>
      <c r="G86" s="122">
        <f>G85+F85</f>
        <v>257</v>
      </c>
      <c r="H86" s="122">
        <f>G86+H85</f>
        <v>418</v>
      </c>
      <c r="I86" s="122">
        <f>H86+I85</f>
        <v>430</v>
      </c>
      <c r="J86" s="144">
        <f>I86</f>
        <v>430</v>
      </c>
      <c r="M86" s="2"/>
    </row>
    <row r="87" spans="1:13" ht="14.25">
      <c r="A87" s="181"/>
      <c r="F87" s="122"/>
      <c r="H87" s="165"/>
      <c r="I87" s="173"/>
      <c r="J87" s="143">
        <f>J85</f>
        <v>430</v>
      </c>
      <c r="M87" s="2"/>
    </row>
    <row r="88" spans="1:13" ht="15">
      <c r="A88" s="181">
        <v>17</v>
      </c>
      <c r="B88" s="29">
        <v>80</v>
      </c>
      <c r="C88" s="30" t="s">
        <v>175</v>
      </c>
      <c r="D88" s="31" t="s">
        <v>176</v>
      </c>
      <c r="E88" s="32" t="s">
        <v>6</v>
      </c>
      <c r="F88" s="138">
        <v>10.7</v>
      </c>
      <c r="G88" s="129" t="s">
        <v>30</v>
      </c>
      <c r="H88" s="129">
        <v>3.27</v>
      </c>
      <c r="I88" s="140">
        <v>0.0016541666666666666</v>
      </c>
      <c r="J88" s="141">
        <f>J91</f>
        <v>376</v>
      </c>
      <c r="K88" s="106" t="s">
        <v>37</v>
      </c>
      <c r="M88" s="2"/>
    </row>
    <row r="89" spans="1:13" ht="14.25">
      <c r="A89" s="181"/>
      <c r="B89" s="24"/>
      <c r="F89" s="112"/>
      <c r="G89" s="130"/>
      <c r="H89" s="120"/>
      <c r="I89" s="142"/>
      <c r="J89" s="143">
        <f>J91</f>
        <v>376</v>
      </c>
      <c r="M89" s="2"/>
    </row>
    <row r="90" spans="1:13" ht="15">
      <c r="A90" s="181"/>
      <c r="B90" s="24"/>
      <c r="F90" s="112">
        <f>IF(ISBLANK(F88),"",TRUNC(58.015*(11.5-F88)^1.81))</f>
        <v>38</v>
      </c>
      <c r="G90" s="121">
        <v>0</v>
      </c>
      <c r="H90" s="121">
        <f>IF(ISBLANK(H88),"",INT(0.188807*(H88*100-210)^1.41))</f>
        <v>155</v>
      </c>
      <c r="I90" s="121">
        <v>183</v>
      </c>
      <c r="J90" s="141">
        <f>J91</f>
        <v>376</v>
      </c>
      <c r="M90" s="2"/>
    </row>
    <row r="91" spans="1:13" ht="15.75">
      <c r="A91" s="181"/>
      <c r="B91" s="24"/>
      <c r="F91" s="122"/>
      <c r="G91" s="122">
        <f>G90+F90</f>
        <v>38</v>
      </c>
      <c r="H91" s="122">
        <f>H90+G91</f>
        <v>193</v>
      </c>
      <c r="I91" s="122">
        <f>H91+I90</f>
        <v>376</v>
      </c>
      <c r="J91" s="144">
        <f>I91</f>
        <v>376</v>
      </c>
      <c r="M91" s="2"/>
    </row>
    <row r="92" spans="1:13" ht="14.25">
      <c r="A92" s="181"/>
      <c r="B92" s="24"/>
      <c r="F92" s="122"/>
      <c r="H92" s="165"/>
      <c r="I92" s="173"/>
      <c r="J92" s="143">
        <f>J91</f>
        <v>376</v>
      </c>
      <c r="M92" s="2"/>
    </row>
    <row r="93" spans="1:13" ht="15">
      <c r="A93" s="180">
        <v>18</v>
      </c>
      <c r="B93" s="29">
        <v>89</v>
      </c>
      <c r="C93" s="30" t="s">
        <v>46</v>
      </c>
      <c r="D93" s="31" t="s">
        <v>43</v>
      </c>
      <c r="E93" s="32" t="s">
        <v>86</v>
      </c>
      <c r="F93" s="138">
        <v>11.24</v>
      </c>
      <c r="G93" s="119">
        <v>1</v>
      </c>
      <c r="H93" s="129">
        <v>2.73</v>
      </c>
      <c r="I93" s="140">
        <v>0.0017063657407407407</v>
      </c>
      <c r="J93" s="141">
        <f>J96</f>
        <v>353</v>
      </c>
      <c r="K93" s="106" t="s">
        <v>87</v>
      </c>
      <c r="L93" s="107"/>
      <c r="M93" s="2"/>
    </row>
    <row r="94" spans="1:13" ht="14.25">
      <c r="A94" s="181"/>
      <c r="F94" s="112"/>
      <c r="G94" s="130"/>
      <c r="H94" s="120"/>
      <c r="I94" s="142"/>
      <c r="J94" s="143">
        <f>J96</f>
        <v>353</v>
      </c>
      <c r="M94" s="2"/>
    </row>
    <row r="95" spans="1:13" ht="15">
      <c r="A95" s="181"/>
      <c r="F95" s="112">
        <f>IF(ISBLANK(F93),"",TRUNC(58.015*(11.5-F93)^1.81))</f>
        <v>5</v>
      </c>
      <c r="G95" s="121">
        <f>IF(ISBLANK(G93),"",INT(1.84523*(G93*100-75)^1.348))</f>
        <v>141</v>
      </c>
      <c r="H95" s="121">
        <f>IF(ISBLANK(H93),"",INT(0.188807*(H93*100-210)^1.41))</f>
        <v>65</v>
      </c>
      <c r="I95" s="121">
        <v>142</v>
      </c>
      <c r="J95" s="141">
        <f>J96</f>
        <v>353</v>
      </c>
      <c r="M95" s="2"/>
    </row>
    <row r="96" spans="1:13" ht="15.75">
      <c r="A96" s="181"/>
      <c r="F96" s="122"/>
      <c r="G96" s="122">
        <f>G95+F95</f>
        <v>146</v>
      </c>
      <c r="H96" s="122">
        <f>G96+H95</f>
        <v>211</v>
      </c>
      <c r="I96" s="122">
        <f>H96+I95</f>
        <v>353</v>
      </c>
      <c r="J96" s="144">
        <f>I96</f>
        <v>353</v>
      </c>
      <c r="M96" s="2"/>
    </row>
    <row r="97" spans="1:13" ht="15">
      <c r="A97" s="181"/>
      <c r="F97" s="122"/>
      <c r="G97" s="122"/>
      <c r="H97" s="122"/>
      <c r="I97" s="122"/>
      <c r="J97" s="174">
        <f>J95</f>
        <v>353</v>
      </c>
      <c r="M97" s="2"/>
    </row>
    <row r="98" spans="1:13" ht="15">
      <c r="A98" s="181">
        <v>19</v>
      </c>
      <c r="B98" s="29">
        <v>88</v>
      </c>
      <c r="C98" s="30" t="s">
        <v>144</v>
      </c>
      <c r="D98" s="31" t="s">
        <v>97</v>
      </c>
      <c r="E98" s="32" t="s">
        <v>5</v>
      </c>
      <c r="F98" s="138">
        <v>11.06</v>
      </c>
      <c r="G98" s="119">
        <v>1</v>
      </c>
      <c r="H98" s="129">
        <v>2.98</v>
      </c>
      <c r="I98" s="140">
        <v>0.0018594907407407408</v>
      </c>
      <c r="J98" s="141">
        <f>J101</f>
        <v>310</v>
      </c>
      <c r="K98" s="106" t="s">
        <v>137</v>
      </c>
      <c r="M98" s="2"/>
    </row>
    <row r="99" spans="1:13" ht="14.25">
      <c r="A99" s="181"/>
      <c r="F99" s="112"/>
      <c r="G99" s="130"/>
      <c r="H99" s="120"/>
      <c r="I99" s="142"/>
      <c r="J99" s="143">
        <f>J101</f>
        <v>310</v>
      </c>
      <c r="M99" s="2"/>
    </row>
    <row r="100" spans="1:13" ht="15">
      <c r="A100" s="181"/>
      <c r="F100" s="112">
        <f>IF(ISBLANK(F98),"",TRUNC(58.015*(11.5-F98)^1.81))</f>
        <v>13</v>
      </c>
      <c r="G100" s="121">
        <f>IF(ISBLANK(G98),"",INT(1.84523*(G98*100-75)^1.348))</f>
        <v>141</v>
      </c>
      <c r="H100" s="121">
        <f>IF(ISBLANK(H98),"",INT(0.188807*(H98*100-210)^1.41))</f>
        <v>104</v>
      </c>
      <c r="I100" s="121">
        <v>52</v>
      </c>
      <c r="J100" s="141">
        <f>J101</f>
        <v>310</v>
      </c>
      <c r="M100" s="2"/>
    </row>
    <row r="101" spans="1:13" ht="15.75">
      <c r="A101" s="181"/>
      <c r="F101" s="122"/>
      <c r="G101" s="122">
        <f>G100+F100</f>
        <v>154</v>
      </c>
      <c r="H101" s="122">
        <f>G101+H100</f>
        <v>258</v>
      </c>
      <c r="I101" s="122">
        <f>H101+I100</f>
        <v>310</v>
      </c>
      <c r="J101" s="144">
        <f>I101</f>
        <v>310</v>
      </c>
      <c r="M101" s="2"/>
    </row>
    <row r="102" spans="1:13" ht="14.25">
      <c r="A102" s="181"/>
      <c r="F102" s="122"/>
      <c r="H102" s="165"/>
      <c r="I102" s="173"/>
      <c r="J102" s="143">
        <f>J101</f>
        <v>310</v>
      </c>
      <c r="M102" s="2"/>
    </row>
    <row r="103" spans="1:13" ht="15">
      <c r="A103" s="180">
        <v>20</v>
      </c>
      <c r="B103" s="29">
        <v>82</v>
      </c>
      <c r="C103" s="30" t="s">
        <v>113</v>
      </c>
      <c r="D103" s="31" t="s">
        <v>114</v>
      </c>
      <c r="E103" s="32" t="s">
        <v>102</v>
      </c>
      <c r="F103" s="138">
        <v>10.41</v>
      </c>
      <c r="G103" s="129" t="s">
        <v>30</v>
      </c>
      <c r="H103" s="129">
        <v>3.52</v>
      </c>
      <c r="I103" s="140" t="s">
        <v>31</v>
      </c>
      <c r="J103" s="141">
        <f>J106</f>
        <v>271</v>
      </c>
      <c r="K103" s="106" t="s">
        <v>103</v>
      </c>
      <c r="M103" s="2"/>
    </row>
    <row r="104" spans="1:13" ht="14.25">
      <c r="A104" s="181"/>
      <c r="F104" s="112"/>
      <c r="G104" s="130"/>
      <c r="H104" s="120"/>
      <c r="I104" s="142"/>
      <c r="J104" s="143">
        <f>J106</f>
        <v>271</v>
      </c>
      <c r="M104" s="2"/>
    </row>
    <row r="105" spans="1:13" ht="15">
      <c r="A105" s="181"/>
      <c r="F105" s="112">
        <f>IF(ISBLANK(F103),"",TRUNC(58.015*(11.5-F103)^1.81))</f>
        <v>67</v>
      </c>
      <c r="G105" s="121">
        <v>0</v>
      </c>
      <c r="H105" s="121">
        <f>IF(ISBLANK(H103),"",INT(0.188807*(H103*100-210)^1.41))</f>
        <v>204</v>
      </c>
      <c r="I105" s="121">
        <v>0</v>
      </c>
      <c r="J105" s="141">
        <f>J106</f>
        <v>271</v>
      </c>
      <c r="M105" s="2"/>
    </row>
    <row r="106" spans="1:13" ht="15.75">
      <c r="A106" s="181"/>
      <c r="F106" s="122"/>
      <c r="G106" s="122">
        <f>G105+F105</f>
        <v>67</v>
      </c>
      <c r="H106" s="122">
        <f>H105+G106</f>
        <v>271</v>
      </c>
      <c r="I106" s="122">
        <f>H106</f>
        <v>271</v>
      </c>
      <c r="J106" s="144">
        <f>H106</f>
        <v>271</v>
      </c>
      <c r="M106" s="2"/>
    </row>
    <row r="107" spans="1:13" ht="15">
      <c r="A107" s="181"/>
      <c r="F107" s="122"/>
      <c r="G107" s="122"/>
      <c r="H107" s="122"/>
      <c r="I107" s="122"/>
      <c r="J107" s="174">
        <f>J104</f>
        <v>271</v>
      </c>
      <c r="M107" s="2"/>
    </row>
    <row r="108" spans="1:13" ht="15">
      <c r="A108" s="183">
        <v>21</v>
      </c>
      <c r="B108" s="29">
        <v>36</v>
      </c>
      <c r="C108" s="30" t="s">
        <v>184</v>
      </c>
      <c r="D108" s="31" t="s">
        <v>185</v>
      </c>
      <c r="E108" s="32" t="s">
        <v>145</v>
      </c>
      <c r="F108" s="138">
        <v>11.19</v>
      </c>
      <c r="G108" s="119">
        <v>0.9</v>
      </c>
      <c r="H108" s="129">
        <v>2.47</v>
      </c>
      <c r="I108" s="140">
        <v>0.0018105324074074074</v>
      </c>
      <c r="J108" s="141">
        <f>J111</f>
        <v>182</v>
      </c>
      <c r="K108" s="106" t="s">
        <v>39</v>
      </c>
      <c r="M108" s="2"/>
    </row>
    <row r="109" spans="6:13" ht="14.25">
      <c r="F109" s="112"/>
      <c r="G109" s="130"/>
      <c r="H109" s="120"/>
      <c r="I109" s="142"/>
      <c r="J109" s="143">
        <f>J111</f>
        <v>182</v>
      </c>
      <c r="M109" s="2"/>
    </row>
    <row r="110" spans="6:13" ht="15">
      <c r="F110" s="112">
        <f>IF(ISBLANK(F108),"",TRUNC(58.015*(11.5-F108)^1.81))</f>
        <v>6</v>
      </c>
      <c r="G110" s="121">
        <f>IF(ISBLANK(G108),"",INT(1.84523*(G108*100-75)^1.348))</f>
        <v>71</v>
      </c>
      <c r="H110" s="121">
        <f>IF(ISBLANK(H108),"",INT(0.188807*(H108*100-210)^1.41))</f>
        <v>30</v>
      </c>
      <c r="I110" s="121">
        <v>75</v>
      </c>
      <c r="J110" s="141">
        <f>J111</f>
        <v>182</v>
      </c>
      <c r="M110" s="2"/>
    </row>
    <row r="111" spans="6:13" ht="15.75">
      <c r="F111" s="122"/>
      <c r="G111" s="122">
        <f>G110+F110</f>
        <v>77</v>
      </c>
      <c r="H111" s="122">
        <f>G111+H110</f>
        <v>107</v>
      </c>
      <c r="I111" s="122">
        <f>H111+I110</f>
        <v>182</v>
      </c>
      <c r="J111" s="144">
        <f>I111</f>
        <v>182</v>
      </c>
      <c r="M111" s="2"/>
    </row>
    <row r="112" spans="6:13" ht="14.25">
      <c r="F112" s="122"/>
      <c r="H112" s="165"/>
      <c r="I112" s="173"/>
      <c r="J112" s="143">
        <f>J111</f>
        <v>182</v>
      </c>
      <c r="M112" s="2"/>
    </row>
    <row r="113" spans="8:13" ht="14.25">
      <c r="H113" s="165"/>
      <c r="M113" s="2"/>
    </row>
    <row r="114" ht="14.25">
      <c r="M114" s="2"/>
    </row>
    <row r="115" ht="14.25">
      <c r="M115" s="2"/>
    </row>
    <row r="116" ht="14.25">
      <c r="M116" s="2"/>
    </row>
  </sheetData>
  <sheetProtection/>
  <mergeCells count="4">
    <mergeCell ref="A1:K1"/>
    <mergeCell ref="A3:B3"/>
    <mergeCell ref="D3:I3"/>
    <mergeCell ref="F4:I4"/>
  </mergeCells>
  <printOptions/>
  <pageMargins left="0.5511811023622047" right="0.1968503937007874" top="0.31496062992125984" bottom="0.31" header="0.2362204724409449" footer="0.196850393700787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T115"/>
  <sheetViews>
    <sheetView zoomScalePageLayoutView="0" workbookViewId="0" topLeftCell="A1">
      <pane xSplit="2" ySplit="7" topLeftCell="C5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110" sqref="F110:I110"/>
    </sheetView>
  </sheetViews>
  <sheetFormatPr defaultColWidth="9.140625" defaultRowHeight="12.75"/>
  <cols>
    <col min="1" max="1" width="6.140625" style="183" customWidth="1"/>
    <col min="2" max="2" width="9.140625" style="11" customWidth="1"/>
    <col min="3" max="3" width="23.28125" style="11" customWidth="1"/>
    <col min="4" max="4" width="9.00390625" style="22" bestFit="1" customWidth="1"/>
    <col min="5" max="5" width="23.57421875" style="11" customWidth="1"/>
    <col min="6" max="6" width="7.28125" style="1" customWidth="1"/>
    <col min="7" max="7" width="6.421875" style="2" customWidth="1"/>
    <col min="8" max="8" width="8.28125" style="1" customWidth="1"/>
    <col min="9" max="9" width="8.28125" style="2" customWidth="1"/>
    <col min="10" max="10" width="8.421875" style="2" customWidth="1"/>
    <col min="11" max="11" width="18.421875" style="105" customWidth="1"/>
    <col min="12" max="12" width="5.28125" style="17" customWidth="1"/>
  </cols>
  <sheetData>
    <row r="1" spans="1:20" s="25" customFormat="1" ht="23.25" customHeight="1">
      <c r="A1" s="201" t="s">
        <v>29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71"/>
      <c r="M1" s="71"/>
      <c r="N1" s="71"/>
      <c r="O1" s="71"/>
      <c r="R1" s="26"/>
      <c r="T1" s="4"/>
    </row>
    <row r="2" spans="1:20" s="25" customFormat="1" ht="23.25">
      <c r="A2" s="175"/>
      <c r="B2"/>
      <c r="C2"/>
      <c r="D2" s="38"/>
      <c r="E2" s="38"/>
      <c r="F2" s="38"/>
      <c r="G2" s="38"/>
      <c r="H2" s="38"/>
      <c r="I2" s="38"/>
      <c r="J2" s="38"/>
      <c r="K2" s="101"/>
      <c r="L2"/>
      <c r="M2"/>
      <c r="N2"/>
      <c r="O2"/>
      <c r="R2" s="26"/>
      <c r="T2" s="4"/>
    </row>
    <row r="3" spans="1:20" s="25" customFormat="1" ht="27" customHeight="1">
      <c r="A3" s="198" t="s">
        <v>11</v>
      </c>
      <c r="B3" s="198"/>
      <c r="C3"/>
      <c r="D3" s="200" t="s">
        <v>13</v>
      </c>
      <c r="E3" s="200"/>
      <c r="F3" s="200"/>
      <c r="G3" s="200"/>
      <c r="H3" s="200"/>
      <c r="I3" s="200"/>
      <c r="J3" s="52"/>
      <c r="K3" s="101"/>
      <c r="L3"/>
      <c r="M3"/>
      <c r="N3"/>
      <c r="O3"/>
      <c r="R3" s="26"/>
      <c r="T3" s="4"/>
    </row>
    <row r="4" spans="1:20" s="25" customFormat="1" ht="18.75">
      <c r="A4" s="176" t="s">
        <v>85</v>
      </c>
      <c r="B4" s="53"/>
      <c r="C4"/>
      <c r="D4" s="39"/>
      <c r="E4" s="53"/>
      <c r="F4" s="199"/>
      <c r="G4" s="199"/>
      <c r="H4" s="199"/>
      <c r="I4" s="199"/>
      <c r="J4" s="53"/>
      <c r="K4" s="101"/>
      <c r="L4"/>
      <c r="M4"/>
      <c r="N4"/>
      <c r="O4"/>
      <c r="R4" s="26"/>
      <c r="T4" s="4"/>
    </row>
    <row r="5" spans="1:12" ht="15.75">
      <c r="A5" s="177"/>
      <c r="B5" s="27"/>
      <c r="C5" s="27"/>
      <c r="D5" s="27"/>
      <c r="E5" s="27"/>
      <c r="F5" s="27"/>
      <c r="G5" s="27"/>
      <c r="H5" s="27"/>
      <c r="I5" s="27"/>
      <c r="J5" s="27"/>
      <c r="K5" s="102"/>
      <c r="L5" s="28"/>
    </row>
    <row r="6" spans="1:12" ht="15">
      <c r="A6" s="178"/>
      <c r="B6" s="9"/>
      <c r="C6" s="10"/>
      <c r="D6" s="21"/>
      <c r="E6" s="10"/>
      <c r="F6" s="5" t="s">
        <v>32</v>
      </c>
      <c r="G6" s="5" t="s">
        <v>2</v>
      </c>
      <c r="H6" s="5" t="s">
        <v>3</v>
      </c>
      <c r="I6" s="7" t="s">
        <v>33</v>
      </c>
      <c r="J6" s="5" t="s">
        <v>0</v>
      </c>
      <c r="K6" s="103"/>
      <c r="L6" s="15"/>
    </row>
    <row r="7" spans="1:12" ht="15">
      <c r="A7" s="99" t="s">
        <v>34</v>
      </c>
      <c r="H7" s="12"/>
      <c r="I7" s="8">
        <v>1.1574074074074073E-05</v>
      </c>
      <c r="J7" s="4"/>
      <c r="K7" s="104"/>
      <c r="L7" s="16"/>
    </row>
    <row r="8" spans="1:11" ht="15">
      <c r="A8" s="180">
        <v>1</v>
      </c>
      <c r="B8" s="29">
        <v>73</v>
      </c>
      <c r="C8" s="30" t="s">
        <v>73</v>
      </c>
      <c r="D8" s="31" t="s">
        <v>10</v>
      </c>
      <c r="E8" s="32" t="s">
        <v>6</v>
      </c>
      <c r="F8" s="138">
        <v>9.33</v>
      </c>
      <c r="G8" s="119">
        <v>1.35</v>
      </c>
      <c r="H8" s="119">
        <v>4.21</v>
      </c>
      <c r="I8" s="140">
        <v>0.0014002314814814815</v>
      </c>
      <c r="J8" s="141">
        <f>J11</f>
        <v>1255</v>
      </c>
      <c r="K8" s="171" t="s">
        <v>68</v>
      </c>
    </row>
    <row r="9" spans="1:11" ht="14.25">
      <c r="A9" s="180"/>
      <c r="F9" s="112"/>
      <c r="G9" s="130"/>
      <c r="H9" s="120"/>
      <c r="I9" s="142"/>
      <c r="J9" s="143">
        <f>J11</f>
        <v>1255</v>
      </c>
      <c r="K9" s="171"/>
    </row>
    <row r="10" spans="1:11" ht="15">
      <c r="A10" s="180"/>
      <c r="F10" s="112">
        <f>IF(ISBLANK(F8),"",TRUNC(58.015*(11.5-F8)^1.81))</f>
        <v>235</v>
      </c>
      <c r="G10" s="121">
        <f>IF(ISBLANK(G8),"",INT(1.84523*(G8*100-75)^1.348))</f>
        <v>460</v>
      </c>
      <c r="H10" s="121">
        <f>IF(ISBLANK(H8),"",INT(0.188807*(H8*100-210)^1.41))</f>
        <v>357</v>
      </c>
      <c r="I10" s="121">
        <v>203</v>
      </c>
      <c r="J10" s="141">
        <f>J11</f>
        <v>1255</v>
      </c>
      <c r="K10" s="171"/>
    </row>
    <row r="11" spans="1:11" ht="15.75">
      <c r="A11" s="180"/>
      <c r="F11" s="122"/>
      <c r="G11" s="122">
        <f>G10+F10</f>
        <v>695</v>
      </c>
      <c r="H11" s="122">
        <f>H10+G11</f>
        <v>1052</v>
      </c>
      <c r="I11" s="122">
        <f>H11+I10</f>
        <v>1255</v>
      </c>
      <c r="J11" s="144">
        <f>I11</f>
        <v>1255</v>
      </c>
      <c r="K11" s="171"/>
    </row>
    <row r="12" spans="1:11" ht="14.25">
      <c r="A12" s="180"/>
      <c r="F12" s="122"/>
      <c r="G12" s="122"/>
      <c r="H12" s="122"/>
      <c r="I12" s="122"/>
      <c r="J12" s="186">
        <f>J10</f>
        <v>1255</v>
      </c>
      <c r="K12" s="171"/>
    </row>
    <row r="13" spans="1:12" ht="15">
      <c r="A13" s="181">
        <v>2</v>
      </c>
      <c r="B13" s="29">
        <v>57</v>
      </c>
      <c r="C13" s="30" t="s">
        <v>91</v>
      </c>
      <c r="D13" s="31" t="s">
        <v>56</v>
      </c>
      <c r="E13" s="32" t="s">
        <v>90</v>
      </c>
      <c r="F13" s="138">
        <v>8.99</v>
      </c>
      <c r="G13" s="119">
        <v>1.26</v>
      </c>
      <c r="H13" s="119">
        <v>4.27</v>
      </c>
      <c r="I13" s="140">
        <v>0.0014421296296296298</v>
      </c>
      <c r="J13" s="141">
        <f>J16</f>
        <v>1213</v>
      </c>
      <c r="K13" s="171" t="s">
        <v>92</v>
      </c>
      <c r="L13" s="107"/>
    </row>
    <row r="14" spans="1:11" ht="14.25">
      <c r="A14" s="181"/>
      <c r="F14" s="112"/>
      <c r="G14" s="130"/>
      <c r="H14" s="120"/>
      <c r="I14" s="142"/>
      <c r="J14" s="143">
        <f>J16</f>
        <v>1213</v>
      </c>
      <c r="K14" s="171"/>
    </row>
    <row r="15" spans="1:11" ht="15">
      <c r="A15" s="181"/>
      <c r="F15" s="112">
        <f>IF(ISBLANK(F13),"",TRUNC(58.015*(11.5-F13)^1.81))</f>
        <v>306</v>
      </c>
      <c r="G15" s="121">
        <f>IF(ISBLANK(G13),"",INT(1.84523*(G13*100-75)^1.348))</f>
        <v>369</v>
      </c>
      <c r="H15" s="121">
        <f>IF(ISBLANK(H13),"",INT(0.188807*(H13*100-210)^1.41))</f>
        <v>371</v>
      </c>
      <c r="I15" s="121">
        <v>167</v>
      </c>
      <c r="J15" s="141">
        <f>J16</f>
        <v>1213</v>
      </c>
      <c r="K15" s="171"/>
    </row>
    <row r="16" spans="1:11" ht="15.75">
      <c r="A16" s="181"/>
      <c r="F16" s="122"/>
      <c r="G16" s="122">
        <f>G15+F15</f>
        <v>675</v>
      </c>
      <c r="H16" s="122">
        <f>H15+G16</f>
        <v>1046</v>
      </c>
      <c r="I16" s="122">
        <f>H16+I15</f>
        <v>1213</v>
      </c>
      <c r="J16" s="144">
        <f>I16</f>
        <v>1213</v>
      </c>
      <c r="K16" s="171"/>
    </row>
    <row r="17" spans="1:11" ht="15">
      <c r="A17" s="181"/>
      <c r="F17" s="122"/>
      <c r="G17" s="122"/>
      <c r="H17" s="122"/>
      <c r="I17" s="122"/>
      <c r="J17" s="174">
        <f>J15</f>
        <v>1213</v>
      </c>
      <c r="K17" s="171"/>
    </row>
    <row r="18" spans="1:11" ht="15">
      <c r="A18" s="180">
        <v>3</v>
      </c>
      <c r="B18" s="29">
        <v>71</v>
      </c>
      <c r="C18" s="30" t="s">
        <v>177</v>
      </c>
      <c r="D18" s="31" t="s">
        <v>71</v>
      </c>
      <c r="E18" s="32" t="s">
        <v>6</v>
      </c>
      <c r="F18" s="138">
        <v>9.45</v>
      </c>
      <c r="G18" s="119">
        <v>1.29</v>
      </c>
      <c r="H18" s="119">
        <v>4.09</v>
      </c>
      <c r="I18" s="140">
        <v>0.0014550925925925927</v>
      </c>
      <c r="J18" s="141">
        <f>J21</f>
        <v>1097</v>
      </c>
      <c r="K18" s="171" t="s">
        <v>37</v>
      </c>
    </row>
    <row r="19" spans="1:11" ht="14.25">
      <c r="A19" s="181"/>
      <c r="F19" s="112"/>
      <c r="G19" s="130"/>
      <c r="H19" s="120"/>
      <c r="I19" s="142"/>
      <c r="J19" s="143">
        <f>J21</f>
        <v>1097</v>
      </c>
      <c r="K19" s="171"/>
    </row>
    <row r="20" spans="1:11" ht="15">
      <c r="A20" s="181"/>
      <c r="F20" s="112">
        <f>IF(ISBLANK(F18),"",TRUNC(58.015*(11.5-F18)^1.81))</f>
        <v>212</v>
      </c>
      <c r="G20" s="121">
        <f>IF(ISBLANK(G18),"",INT(1.84523*(G18*100-75)^1.348))</f>
        <v>399</v>
      </c>
      <c r="H20" s="121">
        <f>IF(ISBLANK(H18),"",INT(0.188807*(H18*100-210)^1.41))</f>
        <v>329</v>
      </c>
      <c r="I20" s="121">
        <v>157</v>
      </c>
      <c r="J20" s="141">
        <f>J21</f>
        <v>1097</v>
      </c>
      <c r="K20" s="171"/>
    </row>
    <row r="21" spans="1:11" ht="15.75">
      <c r="A21" s="181"/>
      <c r="F21" s="122"/>
      <c r="G21" s="122">
        <f>G20+F20</f>
        <v>611</v>
      </c>
      <c r="H21" s="122">
        <f>H20+G21</f>
        <v>940</v>
      </c>
      <c r="I21" s="122">
        <f>H21+I20</f>
        <v>1097</v>
      </c>
      <c r="J21" s="144">
        <f>I21</f>
        <v>1097</v>
      </c>
      <c r="K21" s="171"/>
    </row>
    <row r="22" spans="1:11" ht="14.25">
      <c r="A22" s="181"/>
      <c r="F22" s="122"/>
      <c r="I22" s="173"/>
      <c r="J22" s="143">
        <f>J21</f>
        <v>1097</v>
      </c>
      <c r="K22" s="171"/>
    </row>
    <row r="23" spans="1:13" ht="15">
      <c r="A23" s="180">
        <v>4</v>
      </c>
      <c r="B23" s="29">
        <v>56</v>
      </c>
      <c r="C23" s="30" t="s">
        <v>89</v>
      </c>
      <c r="D23" s="31" t="s">
        <v>57</v>
      </c>
      <c r="E23" s="32" t="s">
        <v>90</v>
      </c>
      <c r="F23" s="138">
        <v>9</v>
      </c>
      <c r="G23" s="119">
        <v>1.2</v>
      </c>
      <c r="H23" s="119">
        <v>4.22</v>
      </c>
      <c r="I23" s="140">
        <v>0.001521875</v>
      </c>
      <c r="J23" s="141">
        <f>J26</f>
        <v>1085</v>
      </c>
      <c r="K23" s="171" t="s">
        <v>92</v>
      </c>
      <c r="M23" s="2"/>
    </row>
    <row r="24" spans="1:13" ht="14.25">
      <c r="A24" s="181"/>
      <c r="F24" s="112"/>
      <c r="G24" s="130"/>
      <c r="H24" s="120"/>
      <c r="I24" s="142"/>
      <c r="J24" s="143">
        <f>J26</f>
        <v>1085</v>
      </c>
      <c r="K24" s="171"/>
      <c r="M24" s="2"/>
    </row>
    <row r="25" spans="1:13" ht="15">
      <c r="A25" s="181"/>
      <c r="F25" s="112">
        <f>IF(ISBLANK(F23),"",TRUNC(58.015*(11.5-F23)^1.81))</f>
        <v>304</v>
      </c>
      <c r="G25" s="121">
        <f>IF(ISBLANK(G23),"",INT(1.84523*(G23*100-75)^1.348))</f>
        <v>312</v>
      </c>
      <c r="H25" s="121">
        <f>IF(ISBLANK(H23),"",INT(0.188807*(H23*100-210)^1.41))</f>
        <v>359</v>
      </c>
      <c r="I25" s="121">
        <v>110</v>
      </c>
      <c r="J25" s="141">
        <f>J26</f>
        <v>1085</v>
      </c>
      <c r="K25" s="171"/>
      <c r="M25" s="2"/>
    </row>
    <row r="26" spans="1:13" ht="15.75">
      <c r="A26" s="181"/>
      <c r="F26" s="122"/>
      <c r="G26" s="122">
        <f>G25+F25</f>
        <v>616</v>
      </c>
      <c r="H26" s="122">
        <f>H25+G26</f>
        <v>975</v>
      </c>
      <c r="I26" s="122">
        <f>H26+I25</f>
        <v>1085</v>
      </c>
      <c r="J26" s="144">
        <f>I26</f>
        <v>1085</v>
      </c>
      <c r="K26" s="171"/>
      <c r="M26" s="2"/>
    </row>
    <row r="27" spans="1:13" ht="14.25">
      <c r="A27" s="181"/>
      <c r="F27" s="122"/>
      <c r="I27" s="173"/>
      <c r="J27" s="143">
        <f>J26</f>
        <v>1085</v>
      </c>
      <c r="K27" s="171"/>
      <c r="M27" s="2"/>
    </row>
    <row r="28" spans="1:11" ht="15">
      <c r="A28" s="180">
        <v>5</v>
      </c>
      <c r="B28" s="29">
        <v>52</v>
      </c>
      <c r="C28" s="30" t="s">
        <v>132</v>
      </c>
      <c r="D28" s="31" t="s">
        <v>10</v>
      </c>
      <c r="E28" s="32" t="s">
        <v>122</v>
      </c>
      <c r="F28" s="138">
        <v>9.95</v>
      </c>
      <c r="G28" s="119">
        <v>1.23</v>
      </c>
      <c r="H28" s="119">
        <v>3.73</v>
      </c>
      <c r="I28" s="140">
        <v>0.0014313657407407409</v>
      </c>
      <c r="J28" s="141">
        <f>J31</f>
        <v>893</v>
      </c>
      <c r="K28" s="172" t="s">
        <v>62</v>
      </c>
    </row>
    <row r="29" spans="1:11" ht="14.25">
      <c r="A29" s="180"/>
      <c r="F29" s="112"/>
      <c r="G29" s="130"/>
      <c r="H29" s="120"/>
      <c r="I29" s="142"/>
      <c r="J29" s="143">
        <f>J31</f>
        <v>893</v>
      </c>
      <c r="K29" s="171"/>
    </row>
    <row r="30" spans="1:11" ht="15">
      <c r="A30" s="180"/>
      <c r="F30" s="112">
        <f>IF(ISBLANK(F28),"",TRUNC(58.015*(11.5-F28)^1.81))</f>
        <v>128</v>
      </c>
      <c r="G30" s="121">
        <f>IF(ISBLANK(G28),"",INT(1.84523*(G28*100-75)^1.348))</f>
        <v>340</v>
      </c>
      <c r="H30" s="121">
        <f>IF(ISBLANK(H28),"",INT(0.188807*(H28*100-210)^1.41))</f>
        <v>248</v>
      </c>
      <c r="I30" s="121">
        <v>177</v>
      </c>
      <c r="J30" s="141">
        <f>J31</f>
        <v>893</v>
      </c>
      <c r="K30" s="171"/>
    </row>
    <row r="31" spans="1:11" ht="15.75">
      <c r="A31" s="180"/>
      <c r="F31" s="122"/>
      <c r="G31" s="122">
        <f>G30+F30</f>
        <v>468</v>
      </c>
      <c r="H31" s="122">
        <f>H30+G31</f>
        <v>716</v>
      </c>
      <c r="I31" s="122">
        <f>H31+I30</f>
        <v>893</v>
      </c>
      <c r="J31" s="144">
        <f>I31</f>
        <v>893</v>
      </c>
      <c r="K31" s="171"/>
    </row>
    <row r="32" spans="1:11" ht="14.25">
      <c r="A32" s="180"/>
      <c r="F32" s="122"/>
      <c r="I32" s="173"/>
      <c r="J32" s="143">
        <f>J31</f>
        <v>893</v>
      </c>
      <c r="K32" s="171"/>
    </row>
    <row r="33" spans="1:12" ht="15">
      <c r="A33" s="180">
        <v>6</v>
      </c>
      <c r="B33" s="29">
        <v>54</v>
      </c>
      <c r="C33" s="30" t="s">
        <v>47</v>
      </c>
      <c r="D33" s="31" t="s">
        <v>48</v>
      </c>
      <c r="E33" s="32" t="s">
        <v>86</v>
      </c>
      <c r="F33" s="138">
        <v>9.61</v>
      </c>
      <c r="G33" s="119">
        <v>1.1</v>
      </c>
      <c r="H33" s="119">
        <v>3.91</v>
      </c>
      <c r="I33" s="140">
        <v>0.001510300925925926</v>
      </c>
      <c r="J33" s="141">
        <f>J36</f>
        <v>810</v>
      </c>
      <c r="K33" s="171" t="s">
        <v>87</v>
      </c>
      <c r="L33" s="107"/>
    </row>
    <row r="34" spans="1:13" ht="14.25">
      <c r="A34" s="181"/>
      <c r="F34" s="112"/>
      <c r="G34" s="130"/>
      <c r="H34" s="120"/>
      <c r="I34" s="142"/>
      <c r="J34" s="143">
        <f>J36</f>
        <v>810</v>
      </c>
      <c r="K34" s="171"/>
      <c r="L34" s="18"/>
      <c r="M34" s="170"/>
    </row>
    <row r="35" spans="1:12" ht="15">
      <c r="A35" s="181"/>
      <c r="F35" s="112">
        <f>IF(ISBLANK(F33),"",TRUNC(58.015*(11.5-F33)^1.81))</f>
        <v>183</v>
      </c>
      <c r="G35" s="121">
        <f>IF(ISBLANK(G33),"",INT(1.84523*(G33*100-75)^1.348))</f>
        <v>222</v>
      </c>
      <c r="H35" s="121">
        <f>IF(ISBLANK(H33),"",INT(0.188807*(H33*100-210)^1.41))</f>
        <v>287</v>
      </c>
      <c r="I35" s="121">
        <v>118</v>
      </c>
      <c r="J35" s="141">
        <f>J36</f>
        <v>810</v>
      </c>
      <c r="K35" s="171"/>
      <c r="L35" s="14"/>
    </row>
    <row r="36" spans="1:12" ht="15.75">
      <c r="A36" s="181"/>
      <c r="F36" s="122"/>
      <c r="G36" s="122">
        <f>G35+F35</f>
        <v>405</v>
      </c>
      <c r="H36" s="122">
        <f>H35+G36</f>
        <v>692</v>
      </c>
      <c r="I36" s="122">
        <f>H36+I35</f>
        <v>810</v>
      </c>
      <c r="J36" s="144">
        <f>I36</f>
        <v>810</v>
      </c>
      <c r="K36" s="171"/>
      <c r="L36" s="19"/>
    </row>
    <row r="37" spans="1:12" ht="14.25">
      <c r="A37" s="181"/>
      <c r="F37" s="122"/>
      <c r="I37" s="173"/>
      <c r="J37" s="143">
        <f>J36</f>
        <v>810</v>
      </c>
      <c r="K37" s="171"/>
      <c r="L37" s="20"/>
    </row>
    <row r="38" spans="1:12" ht="15">
      <c r="A38" s="180">
        <v>7</v>
      </c>
      <c r="B38" s="29">
        <v>70</v>
      </c>
      <c r="C38" s="30" t="s">
        <v>51</v>
      </c>
      <c r="D38" s="31" t="s">
        <v>10</v>
      </c>
      <c r="E38" s="32" t="s">
        <v>9</v>
      </c>
      <c r="F38" s="138">
        <v>9.58</v>
      </c>
      <c r="G38" s="119">
        <v>1.15</v>
      </c>
      <c r="H38" s="119">
        <v>3.71</v>
      </c>
      <c r="I38" s="140">
        <v>0.0016755787037037036</v>
      </c>
      <c r="J38" s="141">
        <f>J41</f>
        <v>730</v>
      </c>
      <c r="K38" s="171" t="s">
        <v>36</v>
      </c>
      <c r="L38" s="170"/>
    </row>
    <row r="39" spans="1:11" ht="14.25">
      <c r="A39" s="181"/>
      <c r="F39" s="112"/>
      <c r="G39" s="130"/>
      <c r="H39" s="120"/>
      <c r="I39" s="142"/>
      <c r="J39" s="143">
        <f>J41</f>
        <v>730</v>
      </c>
      <c r="K39" s="171"/>
    </row>
    <row r="40" spans="1:11" ht="15">
      <c r="A40" s="181"/>
      <c r="F40" s="112">
        <f>IF(ISBLANK(F38),"",TRUNC(58.015*(11.5-F38)^1.81))</f>
        <v>188</v>
      </c>
      <c r="G40" s="121">
        <f>IF(ISBLANK(G38),"",INT(1.84523*(G38*100-75)^1.348))</f>
        <v>266</v>
      </c>
      <c r="H40" s="121">
        <f>IF(ISBLANK(H38),"",INT(0.188807*(H38*100-210)^1.41))</f>
        <v>244</v>
      </c>
      <c r="I40" s="121">
        <v>32</v>
      </c>
      <c r="J40" s="141">
        <f>J41</f>
        <v>730</v>
      </c>
      <c r="K40" s="171"/>
    </row>
    <row r="41" spans="1:11" ht="15.75">
      <c r="A41" s="181"/>
      <c r="F41" s="122"/>
      <c r="G41" s="122">
        <f>G40+F40</f>
        <v>454</v>
      </c>
      <c r="H41" s="122">
        <f>H40+G41</f>
        <v>698</v>
      </c>
      <c r="I41" s="122">
        <f>H41+I40</f>
        <v>730</v>
      </c>
      <c r="J41" s="144">
        <f>I41</f>
        <v>730</v>
      </c>
      <c r="K41" s="171"/>
    </row>
    <row r="42" spans="1:11" ht="15">
      <c r="A42" s="181"/>
      <c r="F42" s="122"/>
      <c r="G42" s="122"/>
      <c r="H42" s="122"/>
      <c r="I42" s="122"/>
      <c r="J42" s="174">
        <f>J39</f>
        <v>730</v>
      </c>
      <c r="K42" s="171"/>
    </row>
    <row r="43" spans="1:11" ht="15">
      <c r="A43" s="180">
        <v>8</v>
      </c>
      <c r="B43" s="29">
        <v>51</v>
      </c>
      <c r="C43" s="30" t="s">
        <v>131</v>
      </c>
      <c r="D43" s="31" t="s">
        <v>10</v>
      </c>
      <c r="E43" s="32" t="s">
        <v>122</v>
      </c>
      <c r="F43" s="138">
        <v>9.65</v>
      </c>
      <c r="G43" s="119">
        <v>1.1</v>
      </c>
      <c r="H43" s="119">
        <v>3.67</v>
      </c>
      <c r="I43" s="140">
        <v>0.0015733796296296297</v>
      </c>
      <c r="J43" s="141">
        <f>J46</f>
        <v>711</v>
      </c>
      <c r="K43" s="172" t="s">
        <v>59</v>
      </c>
    </row>
    <row r="44" spans="1:11" ht="14.25">
      <c r="A44" s="181"/>
      <c r="F44" s="112"/>
      <c r="G44" s="130"/>
      <c r="H44" s="120"/>
      <c r="I44" s="142"/>
      <c r="J44" s="143">
        <f>J46</f>
        <v>711</v>
      </c>
      <c r="K44" s="171"/>
    </row>
    <row r="45" spans="1:11" ht="15">
      <c r="A45" s="181"/>
      <c r="F45" s="112">
        <f>IF(ISBLANK(F43),"",TRUNC(58.015*(11.5-F43)^1.81))</f>
        <v>176</v>
      </c>
      <c r="G45" s="121">
        <f>IF(ISBLANK(G43),"",INT(1.84523*(G43*100-75)^1.348))</f>
        <v>222</v>
      </c>
      <c r="H45" s="121">
        <f>IF(ISBLANK(H43),"",INT(0.188807*(H43*100-210)^1.41))</f>
        <v>235</v>
      </c>
      <c r="I45" s="121">
        <v>78</v>
      </c>
      <c r="J45" s="141">
        <f>J46</f>
        <v>711</v>
      </c>
      <c r="K45" s="171"/>
    </row>
    <row r="46" spans="1:11" ht="15.75">
      <c r="A46" s="181"/>
      <c r="F46" s="122"/>
      <c r="G46" s="122">
        <f>G45+F45</f>
        <v>398</v>
      </c>
      <c r="H46" s="122">
        <f>H45+G46</f>
        <v>633</v>
      </c>
      <c r="I46" s="122">
        <f>H46+I45</f>
        <v>711</v>
      </c>
      <c r="J46" s="144">
        <f>I46</f>
        <v>711</v>
      </c>
      <c r="K46" s="171"/>
    </row>
    <row r="47" spans="1:11" ht="14.25">
      <c r="A47" s="181"/>
      <c r="F47" s="122"/>
      <c r="I47" s="173"/>
      <c r="J47" s="143">
        <f>J45</f>
        <v>711</v>
      </c>
      <c r="K47" s="171"/>
    </row>
    <row r="48" spans="1:11" ht="15">
      <c r="A48" s="180">
        <v>9</v>
      </c>
      <c r="B48" s="29">
        <v>59</v>
      </c>
      <c r="C48" s="30" t="s">
        <v>142</v>
      </c>
      <c r="D48" s="31" t="s">
        <v>10</v>
      </c>
      <c r="E48" s="32" t="s">
        <v>5</v>
      </c>
      <c r="F48" s="138">
        <v>9.68</v>
      </c>
      <c r="G48" s="119">
        <v>1.1</v>
      </c>
      <c r="H48" s="119">
        <v>3.49</v>
      </c>
      <c r="I48" s="140">
        <v>0.0015968750000000002</v>
      </c>
      <c r="J48" s="141">
        <f>J51</f>
        <v>657</v>
      </c>
      <c r="K48" s="171" t="s">
        <v>136</v>
      </c>
    </row>
    <row r="49" spans="1:11" ht="14.25">
      <c r="A49" s="180"/>
      <c r="F49" s="112"/>
      <c r="G49" s="130"/>
      <c r="H49" s="120"/>
      <c r="I49" s="142"/>
      <c r="J49" s="143">
        <f>J51</f>
        <v>657</v>
      </c>
      <c r="K49" s="171"/>
    </row>
    <row r="50" spans="1:11" ht="15">
      <c r="A50" s="180"/>
      <c r="F50" s="112">
        <f>IF(ISBLANK(F48),"",TRUNC(58.015*(11.5-F48)^1.81))</f>
        <v>171</v>
      </c>
      <c r="G50" s="121">
        <f>IF(ISBLANK(G48),"",INT(1.84523*(G48*100-75)^1.348))</f>
        <v>222</v>
      </c>
      <c r="H50" s="121">
        <f>IF(ISBLANK(H48),"",INT(0.188807*(H48*100-210)^1.41))</f>
        <v>198</v>
      </c>
      <c r="I50" s="121">
        <v>66</v>
      </c>
      <c r="J50" s="141">
        <f>J51</f>
        <v>657</v>
      </c>
      <c r="K50" s="171"/>
    </row>
    <row r="51" spans="1:11" ht="15.75">
      <c r="A51" s="180"/>
      <c r="F51" s="122"/>
      <c r="G51" s="122">
        <f>G50+F50</f>
        <v>393</v>
      </c>
      <c r="H51" s="122">
        <f>H50+G51</f>
        <v>591</v>
      </c>
      <c r="I51" s="122">
        <f>H51+I50</f>
        <v>657</v>
      </c>
      <c r="J51" s="144">
        <f>I51</f>
        <v>657</v>
      </c>
      <c r="K51" s="171"/>
    </row>
    <row r="52" spans="1:11" ht="14.25">
      <c r="A52" s="180"/>
      <c r="F52" s="122"/>
      <c r="I52" s="173"/>
      <c r="J52" s="143">
        <f>J51</f>
        <v>657</v>
      </c>
      <c r="K52" s="171"/>
    </row>
    <row r="53" spans="1:11" ht="15">
      <c r="A53" s="180">
        <v>10</v>
      </c>
      <c r="B53" s="29">
        <v>65</v>
      </c>
      <c r="C53" s="30" t="s">
        <v>54</v>
      </c>
      <c r="D53" s="31" t="s">
        <v>161</v>
      </c>
      <c r="E53" s="32" t="s">
        <v>145</v>
      </c>
      <c r="F53" s="138">
        <v>9.79</v>
      </c>
      <c r="G53" s="119">
        <v>1.2</v>
      </c>
      <c r="H53" s="119">
        <v>3.22</v>
      </c>
      <c r="I53" s="140">
        <v>0.001665277777777778</v>
      </c>
      <c r="J53" s="141">
        <f>J56</f>
        <v>646</v>
      </c>
      <c r="K53" s="171" t="s">
        <v>39</v>
      </c>
    </row>
    <row r="54" spans="1:11" ht="14.25">
      <c r="A54" s="181"/>
      <c r="F54" s="112"/>
      <c r="G54" s="130"/>
      <c r="H54" s="120"/>
      <c r="I54" s="142"/>
      <c r="J54" s="143">
        <f>J56</f>
        <v>646</v>
      </c>
      <c r="K54" s="171"/>
    </row>
    <row r="55" spans="1:11" ht="15">
      <c r="A55" s="181"/>
      <c r="F55" s="112">
        <f>IF(ISBLANK(F53),"",TRUNC(58.015*(11.5-F53)^1.81))</f>
        <v>153</v>
      </c>
      <c r="G55" s="121">
        <f>IF(ISBLANK(G53),"",INT(1.84523*(G53*100-75)^1.348))</f>
        <v>312</v>
      </c>
      <c r="H55" s="121">
        <f>IF(ISBLANK(H53),"",INT(0.188807*(H53*100-210)^1.41))</f>
        <v>146</v>
      </c>
      <c r="I55" s="121">
        <v>35</v>
      </c>
      <c r="J55" s="141">
        <f>J56</f>
        <v>646</v>
      </c>
      <c r="K55" s="171"/>
    </row>
    <row r="56" spans="1:11" ht="15.75">
      <c r="A56" s="181"/>
      <c r="F56" s="122"/>
      <c r="G56" s="122">
        <f>G55+F55</f>
        <v>465</v>
      </c>
      <c r="H56" s="122">
        <f>H55+G56</f>
        <v>611</v>
      </c>
      <c r="I56" s="122">
        <f>H56+I55</f>
        <v>646</v>
      </c>
      <c r="J56" s="144">
        <f>I56</f>
        <v>646</v>
      </c>
      <c r="K56" s="171"/>
    </row>
    <row r="57" spans="1:11" ht="14.25">
      <c r="A57" s="181"/>
      <c r="F57" s="122"/>
      <c r="I57" s="173"/>
      <c r="J57" s="143">
        <f>J56</f>
        <v>646</v>
      </c>
      <c r="K57" s="171"/>
    </row>
    <row r="58" spans="1:11" ht="15">
      <c r="A58" s="181">
        <v>11</v>
      </c>
      <c r="B58" s="33">
        <v>66</v>
      </c>
      <c r="C58" s="34" t="s">
        <v>162</v>
      </c>
      <c r="D58" s="35" t="s">
        <v>163</v>
      </c>
      <c r="E58" s="32" t="s">
        <v>145</v>
      </c>
      <c r="F58" s="138">
        <v>9.93</v>
      </c>
      <c r="G58" s="119">
        <v>1.1</v>
      </c>
      <c r="H58" s="119">
        <v>3.23</v>
      </c>
      <c r="I58" s="140">
        <v>0.0015657407407407408</v>
      </c>
      <c r="J58" s="141">
        <f>J61</f>
        <v>584</v>
      </c>
      <c r="K58" s="171" t="s">
        <v>39</v>
      </c>
    </row>
    <row r="59" spans="1:13" ht="14.25">
      <c r="A59" s="181"/>
      <c r="B59" s="34"/>
      <c r="C59" s="34"/>
      <c r="D59" s="37"/>
      <c r="E59" s="34"/>
      <c r="F59" s="112"/>
      <c r="G59" s="130"/>
      <c r="H59" s="120"/>
      <c r="I59" s="142"/>
      <c r="J59" s="143">
        <f>J61</f>
        <v>584</v>
      </c>
      <c r="K59" s="171"/>
      <c r="M59" s="170"/>
    </row>
    <row r="60" spans="1:12" ht="15">
      <c r="A60" s="181"/>
      <c r="B60" s="34"/>
      <c r="C60" s="34"/>
      <c r="D60" s="37"/>
      <c r="E60" s="34"/>
      <c r="F60" s="112">
        <f>IF(ISBLANK(F58),"",TRUNC(58.015*(11.5-F58)^1.81))</f>
        <v>131</v>
      </c>
      <c r="G60" s="121">
        <f>IF(ISBLANK(G58),"",INT(1.84523*(G58*100-75)^1.348))</f>
        <v>222</v>
      </c>
      <c r="H60" s="121">
        <f>IF(ISBLANK(H58),"",INT(0.188807*(H58*100-210)^1.41))</f>
        <v>148</v>
      </c>
      <c r="I60" s="121">
        <v>83</v>
      </c>
      <c r="J60" s="141">
        <f>J61</f>
        <v>584</v>
      </c>
      <c r="K60" s="171"/>
      <c r="L60" s="107"/>
    </row>
    <row r="61" spans="1:11" ht="15.75">
      <c r="A61" s="181"/>
      <c r="B61" s="34"/>
      <c r="C61" s="34"/>
      <c r="D61" s="37"/>
      <c r="E61" s="34"/>
      <c r="F61" s="122"/>
      <c r="G61" s="122">
        <f>G60+F60</f>
        <v>353</v>
      </c>
      <c r="H61" s="122">
        <f>H60+G61</f>
        <v>501</v>
      </c>
      <c r="I61" s="122">
        <f>H61+I60</f>
        <v>584</v>
      </c>
      <c r="J61" s="144">
        <f>I61</f>
        <v>584</v>
      </c>
      <c r="K61" s="171"/>
    </row>
    <row r="62" spans="1:11" ht="14.25">
      <c r="A62" s="181"/>
      <c r="B62" s="34"/>
      <c r="C62" s="34"/>
      <c r="D62" s="37"/>
      <c r="E62" s="34"/>
      <c r="F62" s="122"/>
      <c r="I62" s="173"/>
      <c r="J62" s="143">
        <f>J61</f>
        <v>584</v>
      </c>
      <c r="K62" s="171"/>
    </row>
    <row r="63" spans="1:12" ht="15">
      <c r="A63" s="180">
        <v>12</v>
      </c>
      <c r="B63" s="29">
        <v>63</v>
      </c>
      <c r="C63" s="30" t="s">
        <v>159</v>
      </c>
      <c r="D63" s="31" t="s">
        <v>160</v>
      </c>
      <c r="E63" s="32" t="s">
        <v>145</v>
      </c>
      <c r="F63" s="138">
        <v>9.75</v>
      </c>
      <c r="G63" s="119">
        <v>1.1</v>
      </c>
      <c r="H63" s="119">
        <v>3.49</v>
      </c>
      <c r="I63" s="140" t="s">
        <v>31</v>
      </c>
      <c r="J63" s="141">
        <f>J66</f>
        <v>579</v>
      </c>
      <c r="K63" s="171" t="s">
        <v>154</v>
      </c>
      <c r="L63" s="170"/>
    </row>
    <row r="64" spans="1:11" ht="14.25">
      <c r="A64" s="181"/>
      <c r="F64" s="112"/>
      <c r="G64" s="130"/>
      <c r="H64" s="120"/>
      <c r="I64" s="142"/>
      <c r="J64" s="143">
        <f>J66</f>
        <v>579</v>
      </c>
      <c r="K64" s="171"/>
    </row>
    <row r="65" spans="1:11" ht="15">
      <c r="A65" s="181"/>
      <c r="F65" s="112">
        <f>IF(ISBLANK(F63),"",TRUNC(58.015*(11.5-F63)^1.81))</f>
        <v>159</v>
      </c>
      <c r="G65" s="121">
        <f>IF(ISBLANK(G63),"",INT(1.84523*(G63*100-75)^1.348))</f>
        <v>222</v>
      </c>
      <c r="H65" s="121">
        <f>IF(ISBLANK(H63),"",INT(0.188807*(H63*100-210)^1.41))</f>
        <v>198</v>
      </c>
      <c r="I65" s="121">
        <v>0</v>
      </c>
      <c r="J65" s="141">
        <f>J66</f>
        <v>579</v>
      </c>
      <c r="K65" s="171"/>
    </row>
    <row r="66" spans="1:11" ht="15.75">
      <c r="A66" s="181"/>
      <c r="F66" s="122"/>
      <c r="G66" s="122">
        <f>G65+F65</f>
        <v>381</v>
      </c>
      <c r="H66" s="122">
        <f>H65+G66</f>
        <v>579</v>
      </c>
      <c r="I66" s="122">
        <f>H66</f>
        <v>579</v>
      </c>
      <c r="J66" s="144">
        <f>H66</f>
        <v>579</v>
      </c>
      <c r="K66" s="171"/>
    </row>
    <row r="67" spans="1:11" ht="15">
      <c r="A67" s="181"/>
      <c r="F67" s="122"/>
      <c r="G67" s="122"/>
      <c r="H67" s="122"/>
      <c r="I67" s="122"/>
      <c r="J67" s="174">
        <f>J65</f>
        <v>579</v>
      </c>
      <c r="K67" s="171"/>
    </row>
    <row r="68" spans="1:11" ht="15">
      <c r="A68" s="181">
        <v>13</v>
      </c>
      <c r="B68" s="29">
        <v>75</v>
      </c>
      <c r="C68" s="30" t="s">
        <v>178</v>
      </c>
      <c r="D68" s="31" t="s">
        <v>179</v>
      </c>
      <c r="E68" s="32" t="s">
        <v>6</v>
      </c>
      <c r="F68" s="138">
        <v>10.29</v>
      </c>
      <c r="G68" s="119">
        <v>1.05</v>
      </c>
      <c r="H68" s="119">
        <v>3.29</v>
      </c>
      <c r="I68" s="140">
        <v>0.001587037037037037</v>
      </c>
      <c r="J68" s="141">
        <f>J71</f>
        <v>491</v>
      </c>
      <c r="K68" s="172" t="s">
        <v>68</v>
      </c>
    </row>
    <row r="69" spans="1:11" ht="14.25">
      <c r="A69" s="181"/>
      <c r="F69" s="112"/>
      <c r="G69" s="130"/>
      <c r="H69" s="120"/>
      <c r="I69" s="142"/>
      <c r="J69" s="143">
        <f>J71</f>
        <v>491</v>
      </c>
      <c r="K69" s="171"/>
    </row>
    <row r="70" spans="1:11" ht="15">
      <c r="A70" s="181"/>
      <c r="F70" s="112">
        <f>IF(ISBLANK(F68),"",TRUNC(58.015*(11.5-F68)^1.81))</f>
        <v>81</v>
      </c>
      <c r="G70" s="121">
        <f>IF(ISBLANK(G68),"",INT(1.84523*(G68*100-75)^1.348))</f>
        <v>180</v>
      </c>
      <c r="H70" s="121">
        <f>IF(ISBLANK(H68),"",INT(0.188807*(H68*100-210)^1.41))</f>
        <v>159</v>
      </c>
      <c r="I70" s="121">
        <v>71</v>
      </c>
      <c r="J70" s="141">
        <f>J71</f>
        <v>491</v>
      </c>
      <c r="K70" s="171"/>
    </row>
    <row r="71" spans="1:11" ht="15.75">
      <c r="A71" s="181"/>
      <c r="F71" s="122"/>
      <c r="G71" s="122">
        <f>G70+F70</f>
        <v>261</v>
      </c>
      <c r="H71" s="122">
        <f>H70+G71</f>
        <v>420</v>
      </c>
      <c r="I71" s="122">
        <f>H71+I70</f>
        <v>491</v>
      </c>
      <c r="J71" s="144">
        <f>I71</f>
        <v>491</v>
      </c>
      <c r="K71" s="171"/>
    </row>
    <row r="72" spans="1:11" ht="14.25">
      <c r="A72" s="181"/>
      <c r="F72" s="122"/>
      <c r="I72" s="173"/>
      <c r="J72" s="143">
        <f>J70</f>
        <v>491</v>
      </c>
      <c r="K72" s="171"/>
    </row>
    <row r="73" spans="1:11" ht="15">
      <c r="A73" s="180">
        <v>14</v>
      </c>
      <c r="B73" s="33">
        <v>69</v>
      </c>
      <c r="C73" s="34" t="s">
        <v>111</v>
      </c>
      <c r="D73" s="35" t="s">
        <v>112</v>
      </c>
      <c r="E73" s="34" t="s">
        <v>102</v>
      </c>
      <c r="F73" s="138">
        <v>10.09</v>
      </c>
      <c r="G73" s="119">
        <v>1.05</v>
      </c>
      <c r="H73" s="119">
        <v>3.02</v>
      </c>
      <c r="I73" s="140">
        <v>0.0015709490740740738</v>
      </c>
      <c r="J73" s="141">
        <f>J76</f>
        <v>478</v>
      </c>
      <c r="K73" s="171" t="s">
        <v>103</v>
      </c>
    </row>
    <row r="74" spans="1:12" ht="14.25">
      <c r="A74" s="181"/>
      <c r="B74" s="34"/>
      <c r="C74" s="34"/>
      <c r="D74" s="37"/>
      <c r="E74" s="34"/>
      <c r="F74" s="112"/>
      <c r="G74" s="130"/>
      <c r="H74" s="120"/>
      <c r="I74" s="142"/>
      <c r="J74" s="143">
        <f>J76</f>
        <v>478</v>
      </c>
      <c r="K74" s="171"/>
      <c r="L74" s="110"/>
    </row>
    <row r="75" spans="1:11" ht="15">
      <c r="A75" s="181"/>
      <c r="B75" s="34"/>
      <c r="C75" s="34"/>
      <c r="D75" s="37"/>
      <c r="E75" s="34"/>
      <c r="F75" s="112">
        <f>IF(ISBLANK(F73),"",TRUNC(58.015*(11.5-F73)^1.81))</f>
        <v>108</v>
      </c>
      <c r="G75" s="121">
        <f>IF(ISBLANK(G73),"",INT(1.84523*(G73*100-75)^1.348))</f>
        <v>180</v>
      </c>
      <c r="H75" s="121">
        <f>IF(ISBLANK(H73),"",INT(0.188807*(H73*100-210)^1.41))</f>
        <v>110</v>
      </c>
      <c r="I75" s="121">
        <v>80</v>
      </c>
      <c r="J75" s="141">
        <f>J76</f>
        <v>478</v>
      </c>
      <c r="K75" s="171"/>
    </row>
    <row r="76" spans="1:11" ht="15.75">
      <c r="A76" s="181"/>
      <c r="B76" s="34"/>
      <c r="C76" s="34"/>
      <c r="D76" s="37"/>
      <c r="E76" s="34"/>
      <c r="F76" s="122"/>
      <c r="G76" s="122">
        <f>G75+F75</f>
        <v>288</v>
      </c>
      <c r="H76" s="122">
        <f>H75+G76</f>
        <v>398</v>
      </c>
      <c r="I76" s="122">
        <f>H76+I75</f>
        <v>478</v>
      </c>
      <c r="J76" s="144">
        <f>I76</f>
        <v>478</v>
      </c>
      <c r="K76" s="171"/>
    </row>
    <row r="77" spans="1:11" ht="14.25">
      <c r="A77" s="181"/>
      <c r="F77" s="122"/>
      <c r="I77" s="173"/>
      <c r="J77" s="143">
        <f>J75</f>
        <v>478</v>
      </c>
      <c r="K77" s="171"/>
    </row>
    <row r="78" spans="1:11" ht="15">
      <c r="A78" s="180">
        <v>15</v>
      </c>
      <c r="B78" s="29">
        <v>61</v>
      </c>
      <c r="C78" s="30" t="s">
        <v>155</v>
      </c>
      <c r="D78" s="31" t="s">
        <v>156</v>
      </c>
      <c r="E78" s="32" t="s">
        <v>145</v>
      </c>
      <c r="F78" s="138">
        <v>10.54</v>
      </c>
      <c r="G78" s="119">
        <v>1.05</v>
      </c>
      <c r="H78" s="119">
        <v>3.23</v>
      </c>
      <c r="I78" s="140">
        <v>0.0015689814814814813</v>
      </c>
      <c r="J78" s="141">
        <f>J81</f>
        <v>462</v>
      </c>
      <c r="K78" s="172" t="s">
        <v>154</v>
      </c>
    </row>
    <row r="79" spans="1:13" ht="14.25">
      <c r="A79" s="181"/>
      <c r="F79" s="112"/>
      <c r="G79" s="130"/>
      <c r="H79" s="120"/>
      <c r="I79" s="142"/>
      <c r="J79" s="143">
        <f>J81</f>
        <v>462</v>
      </c>
      <c r="K79" s="171"/>
      <c r="M79" s="2"/>
    </row>
    <row r="80" spans="1:13" ht="15">
      <c r="A80" s="181"/>
      <c r="F80" s="112">
        <f>IF(ISBLANK(F78),"",TRUNC(58.015*(11.5-F78)^1.81))</f>
        <v>53</v>
      </c>
      <c r="G80" s="121">
        <f>IF(ISBLANK(G78),"",INT(1.84523*(G78*100-75)^1.348))</f>
        <v>180</v>
      </c>
      <c r="H80" s="121">
        <f>IF(ISBLANK(H78),"",INT(0.188807*(H78*100-210)^1.41))</f>
        <v>148</v>
      </c>
      <c r="I80" s="121">
        <v>81</v>
      </c>
      <c r="J80" s="141">
        <f>J81</f>
        <v>462</v>
      </c>
      <c r="K80" s="171"/>
      <c r="M80" s="2"/>
    </row>
    <row r="81" spans="1:13" ht="15.75">
      <c r="A81" s="181"/>
      <c r="F81" s="122"/>
      <c r="G81" s="122">
        <f>G80+F80</f>
        <v>233</v>
      </c>
      <c r="H81" s="122">
        <f>H80+G81</f>
        <v>381</v>
      </c>
      <c r="I81" s="122">
        <f>H81+I80</f>
        <v>462</v>
      </c>
      <c r="J81" s="144">
        <f>I81</f>
        <v>462</v>
      </c>
      <c r="K81" s="171"/>
      <c r="M81" s="2"/>
    </row>
    <row r="82" spans="1:13" ht="15">
      <c r="A82" s="181"/>
      <c r="F82" s="122"/>
      <c r="G82" s="122"/>
      <c r="H82" s="122"/>
      <c r="I82" s="122"/>
      <c r="J82" s="174">
        <f>J80</f>
        <v>462</v>
      </c>
      <c r="K82" s="171"/>
      <c r="M82" s="2"/>
    </row>
    <row r="83" spans="1:13" ht="15">
      <c r="A83" s="180">
        <v>16</v>
      </c>
      <c r="B83" s="29">
        <v>60</v>
      </c>
      <c r="C83" s="30" t="s">
        <v>152</v>
      </c>
      <c r="D83" s="31" t="s">
        <v>153</v>
      </c>
      <c r="E83" s="32" t="s">
        <v>145</v>
      </c>
      <c r="F83" s="138">
        <v>9.55</v>
      </c>
      <c r="G83" s="119">
        <v>0.95</v>
      </c>
      <c r="H83" s="119">
        <v>3.24</v>
      </c>
      <c r="I83" s="140" t="s">
        <v>31</v>
      </c>
      <c r="J83" s="141">
        <f>J86</f>
        <v>448</v>
      </c>
      <c r="K83" s="171" t="s">
        <v>154</v>
      </c>
      <c r="M83" s="2"/>
    </row>
    <row r="84" spans="1:13" ht="14.25">
      <c r="A84" s="181"/>
      <c r="F84" s="112"/>
      <c r="G84" s="130"/>
      <c r="H84" s="120"/>
      <c r="I84" s="142"/>
      <c r="J84" s="143">
        <f>J86</f>
        <v>448</v>
      </c>
      <c r="K84" s="171"/>
      <c r="M84" s="2"/>
    </row>
    <row r="85" spans="1:11" ht="15">
      <c r="A85" s="181"/>
      <c r="F85" s="112">
        <f>IF(ISBLANK(F83),"",TRUNC(58.015*(11.5-F83)^1.81))</f>
        <v>194</v>
      </c>
      <c r="G85" s="121">
        <f>IF(ISBLANK(G83),"",INT(1.84523*(G83*100-75)^1.348))</f>
        <v>104</v>
      </c>
      <c r="H85" s="121">
        <f>IF(ISBLANK(H83),"",INT(0.188807*(H83*100-210)^1.41))</f>
        <v>150</v>
      </c>
      <c r="I85" s="121">
        <v>0</v>
      </c>
      <c r="J85" s="141">
        <f>J86</f>
        <v>448</v>
      </c>
      <c r="K85" s="171"/>
    </row>
    <row r="86" spans="1:11" ht="15.75">
      <c r="A86" s="181"/>
      <c r="F86" s="122"/>
      <c r="G86" s="122">
        <f>G85+F85</f>
        <v>298</v>
      </c>
      <c r="H86" s="122">
        <f>H85+G86</f>
        <v>448</v>
      </c>
      <c r="I86" s="122">
        <f>H86</f>
        <v>448</v>
      </c>
      <c r="J86" s="144">
        <f>H86</f>
        <v>448</v>
      </c>
      <c r="K86" s="171"/>
    </row>
    <row r="87" spans="1:11" ht="14.25">
      <c r="A87" s="180"/>
      <c r="F87" s="122"/>
      <c r="I87" s="173"/>
      <c r="J87" s="143">
        <f>J85</f>
        <v>448</v>
      </c>
      <c r="K87" s="171"/>
    </row>
    <row r="88" spans="1:11" ht="15">
      <c r="A88" s="180">
        <v>17</v>
      </c>
      <c r="B88" s="29">
        <v>58</v>
      </c>
      <c r="C88" s="30" t="s">
        <v>141</v>
      </c>
      <c r="D88" s="31" t="s">
        <v>10</v>
      </c>
      <c r="E88" s="32" t="s">
        <v>5</v>
      </c>
      <c r="F88" s="138" t="s">
        <v>31</v>
      </c>
      <c r="G88" s="119">
        <v>1.1</v>
      </c>
      <c r="H88" s="119">
        <v>3.27</v>
      </c>
      <c r="I88" s="140" t="s">
        <v>31</v>
      </c>
      <c r="J88" s="141">
        <f>J91</f>
        <v>377</v>
      </c>
      <c r="K88" s="171" t="s">
        <v>136</v>
      </c>
    </row>
    <row r="89" spans="1:11" ht="14.25">
      <c r="A89" s="181"/>
      <c r="F89" s="112"/>
      <c r="G89" s="130"/>
      <c r="H89" s="120"/>
      <c r="I89" s="142"/>
      <c r="J89" s="143">
        <f>J91</f>
        <v>377</v>
      </c>
      <c r="K89" s="171"/>
    </row>
    <row r="90" spans="1:11" ht="15">
      <c r="A90" s="181"/>
      <c r="F90" s="112">
        <v>0</v>
      </c>
      <c r="G90" s="121">
        <f>IF(ISBLANK(G88),"",INT(1.84523*(G88*100-75)^1.348))</f>
        <v>222</v>
      </c>
      <c r="H90" s="121">
        <f>IF(ISBLANK(H88),"",INT(0.188807*(H88*100-210)^1.41))</f>
        <v>155</v>
      </c>
      <c r="I90" s="121">
        <v>0</v>
      </c>
      <c r="J90" s="141">
        <f>J91</f>
        <v>377</v>
      </c>
      <c r="K90" s="171"/>
    </row>
    <row r="91" spans="1:11" ht="15.75">
      <c r="A91" s="181"/>
      <c r="F91" s="122"/>
      <c r="G91" s="122">
        <f>G90</f>
        <v>222</v>
      </c>
      <c r="H91" s="122">
        <f>H90+G91</f>
        <v>377</v>
      </c>
      <c r="I91" s="122">
        <f>H91</f>
        <v>377</v>
      </c>
      <c r="J91" s="144">
        <f>H91</f>
        <v>377</v>
      </c>
      <c r="K91" s="171"/>
    </row>
    <row r="92" spans="1:11" ht="15">
      <c r="A92" s="181"/>
      <c r="F92" s="122"/>
      <c r="G92" s="122"/>
      <c r="H92" s="122"/>
      <c r="I92" s="122"/>
      <c r="J92" s="174">
        <f>J90</f>
        <v>377</v>
      </c>
      <c r="K92" s="171"/>
    </row>
    <row r="93" spans="1:11" ht="15">
      <c r="A93" s="181">
        <v>18</v>
      </c>
      <c r="B93" s="29">
        <v>53</v>
      </c>
      <c r="C93" s="30" t="s">
        <v>94</v>
      </c>
      <c r="D93" s="31" t="s">
        <v>10</v>
      </c>
      <c r="E93" s="32" t="s">
        <v>93</v>
      </c>
      <c r="F93" s="138">
        <v>10.45</v>
      </c>
      <c r="G93" s="119">
        <v>1</v>
      </c>
      <c r="H93" s="119">
        <v>2.99</v>
      </c>
      <c r="I93" s="140">
        <v>0.001628125</v>
      </c>
      <c r="J93" s="141">
        <f>J96</f>
        <v>361</v>
      </c>
      <c r="K93" s="171" t="s">
        <v>59</v>
      </c>
    </row>
    <row r="94" spans="1:11" ht="14.25">
      <c r="A94" s="181"/>
      <c r="F94" s="112"/>
      <c r="G94" s="130"/>
      <c r="H94" s="120"/>
      <c r="I94" s="142"/>
      <c r="J94" s="143">
        <f>J96</f>
        <v>361</v>
      </c>
      <c r="K94" s="171"/>
    </row>
    <row r="95" spans="1:11" ht="15">
      <c r="A95" s="181"/>
      <c r="F95" s="112">
        <f>IF(ISBLANK(F93),"",TRUNC(58.015*(11.5-F93)^1.81))</f>
        <v>63</v>
      </c>
      <c r="G95" s="121">
        <f>IF(ISBLANK(G93),"",INT(1.84523*(G93*100-75)^1.348))</f>
        <v>141</v>
      </c>
      <c r="H95" s="121">
        <f>IF(ISBLANK(H93),"",INT(0.188807*(H93*100-210)^1.41))</f>
        <v>105</v>
      </c>
      <c r="I95" s="121">
        <v>52</v>
      </c>
      <c r="J95" s="141">
        <f>J96</f>
        <v>361</v>
      </c>
      <c r="K95" s="171"/>
    </row>
    <row r="96" spans="1:11" ht="15.75">
      <c r="A96" s="181"/>
      <c r="F96" s="122"/>
      <c r="G96" s="122">
        <f>G95+F95</f>
        <v>204</v>
      </c>
      <c r="H96" s="122">
        <f>H95+G96</f>
        <v>309</v>
      </c>
      <c r="I96" s="122">
        <f>H96+I95</f>
        <v>361</v>
      </c>
      <c r="J96" s="144">
        <f>I96</f>
        <v>361</v>
      </c>
      <c r="K96" s="171"/>
    </row>
    <row r="97" spans="1:11" ht="15">
      <c r="A97" s="181"/>
      <c r="F97" s="122"/>
      <c r="G97" s="122"/>
      <c r="H97" s="122"/>
      <c r="I97" s="122"/>
      <c r="J97" s="174">
        <f>J95</f>
        <v>361</v>
      </c>
      <c r="K97" s="171"/>
    </row>
    <row r="98" spans="1:11" ht="15">
      <c r="A98" s="180">
        <v>19</v>
      </c>
      <c r="B98" s="29">
        <v>55</v>
      </c>
      <c r="C98" s="30" t="s">
        <v>49</v>
      </c>
      <c r="D98" s="31" t="s">
        <v>50</v>
      </c>
      <c r="E98" s="32" t="s">
        <v>86</v>
      </c>
      <c r="F98" s="138">
        <v>10.5</v>
      </c>
      <c r="G98" s="119">
        <v>0.95</v>
      </c>
      <c r="H98" s="119">
        <v>3.39</v>
      </c>
      <c r="I98" s="140">
        <v>0.0017789351851851853</v>
      </c>
      <c r="J98" s="141">
        <f>J101</f>
        <v>344</v>
      </c>
      <c r="K98" s="172" t="s">
        <v>87</v>
      </c>
    </row>
    <row r="99" spans="1:13" ht="14.25">
      <c r="A99" s="181"/>
      <c r="B99" s="24"/>
      <c r="D99" s="23"/>
      <c r="F99" s="112"/>
      <c r="G99" s="130"/>
      <c r="H99" s="120"/>
      <c r="I99" s="142"/>
      <c r="J99" s="143">
        <f>J101</f>
        <v>344</v>
      </c>
      <c r="K99" s="171"/>
      <c r="M99" s="2"/>
    </row>
    <row r="100" spans="1:13" ht="15">
      <c r="A100" s="181"/>
      <c r="B100" s="24"/>
      <c r="D100" s="23"/>
      <c r="F100" s="112">
        <f>IF(ISBLANK(F98),"",TRUNC(58.015*(11.5-F98)^1.81))</f>
        <v>58</v>
      </c>
      <c r="G100" s="121">
        <f>IF(ISBLANK(G98),"",INT(1.84523*(G98*100-75)^1.348))</f>
        <v>104</v>
      </c>
      <c r="H100" s="121">
        <f>IF(ISBLANK(H98),"",INT(0.188807*(H98*100-210)^1.41))</f>
        <v>178</v>
      </c>
      <c r="I100" s="121">
        <v>4</v>
      </c>
      <c r="J100" s="141">
        <f>J101</f>
        <v>344</v>
      </c>
      <c r="K100" s="171"/>
      <c r="M100" s="2"/>
    </row>
    <row r="101" spans="1:13" ht="15.75">
      <c r="A101" s="181"/>
      <c r="B101" s="24"/>
      <c r="D101" s="23"/>
      <c r="F101" s="122"/>
      <c r="G101" s="122">
        <f>G100+F100</f>
        <v>162</v>
      </c>
      <c r="H101" s="122">
        <f>H100+G101</f>
        <v>340</v>
      </c>
      <c r="I101" s="122">
        <f>I100+H101</f>
        <v>344</v>
      </c>
      <c r="J101" s="144">
        <f>I101</f>
        <v>344</v>
      </c>
      <c r="K101" s="171"/>
      <c r="M101" s="2"/>
    </row>
    <row r="102" spans="1:13" ht="14.25">
      <c r="A102" s="181"/>
      <c r="B102" s="24"/>
      <c r="D102" s="23"/>
      <c r="F102" s="122"/>
      <c r="I102" s="173"/>
      <c r="J102" s="143">
        <f>J101</f>
        <v>344</v>
      </c>
      <c r="K102" s="171"/>
      <c r="M102" s="2"/>
    </row>
    <row r="103" spans="1:13" ht="15">
      <c r="A103" s="181">
        <v>20</v>
      </c>
      <c r="B103" s="29">
        <v>62</v>
      </c>
      <c r="C103" s="30" t="s">
        <v>157</v>
      </c>
      <c r="D103" s="31" t="s">
        <v>158</v>
      </c>
      <c r="E103" s="32" t="s">
        <v>145</v>
      </c>
      <c r="F103" s="138">
        <v>10.7</v>
      </c>
      <c r="G103" s="119">
        <v>1.05</v>
      </c>
      <c r="H103" s="119">
        <v>2.97</v>
      </c>
      <c r="I103" s="140">
        <v>0.0017774305555555555</v>
      </c>
      <c r="J103" s="141">
        <f>J106</f>
        <v>325</v>
      </c>
      <c r="K103" s="171" t="s">
        <v>154</v>
      </c>
      <c r="M103" s="2"/>
    </row>
    <row r="104" spans="1:13" ht="14.25">
      <c r="A104" s="181"/>
      <c r="F104" s="112"/>
      <c r="G104" s="130"/>
      <c r="H104" s="120"/>
      <c r="I104" s="142"/>
      <c r="J104" s="143">
        <f>J106</f>
        <v>325</v>
      </c>
      <c r="K104" s="171"/>
      <c r="M104" s="2"/>
    </row>
    <row r="105" spans="1:13" ht="15">
      <c r="A105" s="181"/>
      <c r="F105" s="112">
        <f>IF(ISBLANK(F103),"",TRUNC(58.015*(11.5-F103)^1.81))</f>
        <v>38</v>
      </c>
      <c r="G105" s="121">
        <f>IF(ISBLANK(G103),"",INT(1.84523*(G103*100-75)^1.348))</f>
        <v>180</v>
      </c>
      <c r="H105" s="121">
        <f>IF(ISBLANK(H103),"",INT(0.188807*(H103*100-210)^1.41))</f>
        <v>102</v>
      </c>
      <c r="I105" s="121">
        <v>5</v>
      </c>
      <c r="J105" s="141">
        <f>J106</f>
        <v>325</v>
      </c>
      <c r="K105" s="171"/>
      <c r="M105" s="2"/>
    </row>
    <row r="106" spans="1:13" ht="15.75">
      <c r="A106" s="181"/>
      <c r="F106" s="122"/>
      <c r="G106" s="122">
        <f>G105+F105</f>
        <v>218</v>
      </c>
      <c r="H106" s="122">
        <f>H105+G106</f>
        <v>320</v>
      </c>
      <c r="I106" s="122">
        <f>I105+H106</f>
        <v>325</v>
      </c>
      <c r="J106" s="144">
        <f>I106</f>
        <v>325</v>
      </c>
      <c r="K106" s="171"/>
      <c r="M106" s="2"/>
    </row>
    <row r="107" spans="1:13" ht="15">
      <c r="A107" s="181"/>
      <c r="F107" s="122"/>
      <c r="G107" s="122"/>
      <c r="H107" s="122"/>
      <c r="I107" s="122"/>
      <c r="J107" s="174">
        <f>J105</f>
        <v>325</v>
      </c>
      <c r="K107" s="171"/>
      <c r="M107" s="2"/>
    </row>
    <row r="108" spans="1:13" ht="15">
      <c r="A108" s="183">
        <v>21</v>
      </c>
      <c r="B108" s="29">
        <v>81</v>
      </c>
      <c r="C108" s="30" t="s">
        <v>182</v>
      </c>
      <c r="D108" s="31" t="s">
        <v>183</v>
      </c>
      <c r="E108" s="32" t="s">
        <v>211</v>
      </c>
      <c r="F108" s="138">
        <v>10.95</v>
      </c>
      <c r="G108" s="129" t="s">
        <v>30</v>
      </c>
      <c r="H108" s="119">
        <v>2.87</v>
      </c>
      <c r="I108" s="140">
        <v>0.0018119212962962965</v>
      </c>
      <c r="J108" s="141">
        <f>J111</f>
        <v>106</v>
      </c>
      <c r="K108" s="171" t="s">
        <v>39</v>
      </c>
      <c r="M108" s="2"/>
    </row>
    <row r="109" spans="6:11" ht="14.25">
      <c r="F109" s="112"/>
      <c r="G109" s="130"/>
      <c r="H109" s="120"/>
      <c r="I109" s="142"/>
      <c r="J109" s="143">
        <f>J111</f>
        <v>106</v>
      </c>
      <c r="K109" s="171"/>
    </row>
    <row r="110" spans="6:11" ht="15">
      <c r="F110" s="112">
        <f>IF(ISBLANK(F108),"",TRUNC(58.015*(11.5-F108)^1.81))</f>
        <v>19</v>
      </c>
      <c r="G110" s="121">
        <v>0</v>
      </c>
      <c r="H110" s="121">
        <f>IF(ISBLANK(H108),"",INT(0.188807*(H108*100-210)^1.41))</f>
        <v>86</v>
      </c>
      <c r="I110" s="121">
        <v>1</v>
      </c>
      <c r="J110" s="141">
        <f>J111</f>
        <v>106</v>
      </c>
      <c r="K110" s="171"/>
    </row>
    <row r="111" spans="6:11" ht="15.75">
      <c r="F111" s="122"/>
      <c r="G111" s="122">
        <f>F110+G110</f>
        <v>19</v>
      </c>
      <c r="H111" s="122">
        <f>H110+G111</f>
        <v>105</v>
      </c>
      <c r="I111" s="122">
        <f>H111+I110</f>
        <v>106</v>
      </c>
      <c r="J111" s="144">
        <f>I111</f>
        <v>106</v>
      </c>
      <c r="K111" s="171"/>
    </row>
    <row r="112" spans="6:11" ht="14.25">
      <c r="F112" s="122"/>
      <c r="I112" s="173"/>
      <c r="J112" s="143">
        <f>J110</f>
        <v>106</v>
      </c>
      <c r="K112" s="171"/>
    </row>
    <row r="113" spans="1:11" ht="14.25">
      <c r="A113" s="180"/>
      <c r="F113" s="122"/>
      <c r="I113" s="173"/>
      <c r="J113" s="143"/>
      <c r="K113" s="171"/>
    </row>
    <row r="114" spans="6:11" ht="14.25">
      <c r="F114" s="165"/>
      <c r="I114" s="25"/>
      <c r="K114" s="171"/>
    </row>
    <row r="115" ht="14.25">
      <c r="F115" s="169"/>
    </row>
  </sheetData>
  <sheetProtection/>
  <mergeCells count="4">
    <mergeCell ref="A1:K1"/>
    <mergeCell ref="A3:B3"/>
    <mergeCell ref="D3:I3"/>
    <mergeCell ref="F4:I4"/>
  </mergeCells>
  <printOptions/>
  <pageMargins left="0.1968503937007874" right="0.2362204724409449" top="0.1968503937007874" bottom="0.4330708661417323" header="0.4330708661417323" footer="0.196850393700787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="115" zoomScaleNormal="115" zoomScalePageLayoutView="0" workbookViewId="0" topLeftCell="A40">
      <selection activeCell="I8" sqref="I8:I25"/>
    </sheetView>
  </sheetViews>
  <sheetFormatPr defaultColWidth="9.140625" defaultRowHeight="12.75"/>
  <cols>
    <col min="1" max="1" width="7.421875" style="0" customWidth="1"/>
    <col min="2" max="2" width="25.28125" style="0" customWidth="1"/>
    <col min="3" max="3" width="11.00390625" style="0" customWidth="1"/>
    <col min="4" max="4" width="24.57421875" style="0" customWidth="1"/>
    <col min="9" max="9" width="5.421875" style="0" customWidth="1"/>
  </cols>
  <sheetData>
    <row r="1" spans="1:8" ht="33.75" customHeight="1">
      <c r="A1" s="202" t="s">
        <v>20</v>
      </c>
      <c r="B1" s="202"/>
      <c r="C1" s="202"/>
      <c r="D1" s="202"/>
      <c r="E1" s="202"/>
      <c r="F1" s="202"/>
      <c r="G1" s="202"/>
      <c r="H1" s="202"/>
    </row>
    <row r="2" spans="1:8" ht="12.75" customHeight="1">
      <c r="A2" s="202"/>
      <c r="B2" s="202"/>
      <c r="C2" s="202"/>
      <c r="D2" s="202"/>
      <c r="E2" s="202"/>
      <c r="F2" s="202"/>
      <c r="G2" s="202"/>
      <c r="H2" s="202"/>
    </row>
    <row r="3" spans="1:8" ht="9.75" customHeight="1">
      <c r="A3" s="38"/>
      <c r="B3" s="38"/>
      <c r="C3" s="38"/>
      <c r="D3" s="38"/>
      <c r="E3" s="38"/>
      <c r="F3" s="38"/>
      <c r="G3" s="38"/>
      <c r="H3" s="38"/>
    </row>
    <row r="4" spans="1:8" ht="27" customHeight="1">
      <c r="A4" s="198" t="s">
        <v>11</v>
      </c>
      <c r="B4" s="198"/>
      <c r="C4" s="200" t="s">
        <v>12</v>
      </c>
      <c r="D4" s="200"/>
      <c r="E4" s="200"/>
      <c r="F4" s="200"/>
      <c r="G4" s="200"/>
      <c r="H4" s="52"/>
    </row>
    <row r="5" spans="1:8" ht="18.75">
      <c r="A5" s="39" t="s">
        <v>85</v>
      </c>
      <c r="B5" s="53"/>
      <c r="C5" s="199" t="s">
        <v>13</v>
      </c>
      <c r="D5" s="199"/>
      <c r="E5" s="199"/>
      <c r="F5" s="199"/>
      <c r="G5" s="199"/>
      <c r="H5" s="53"/>
    </row>
    <row r="6" spans="1:8" ht="15.75">
      <c r="A6" s="51"/>
      <c r="B6" s="40"/>
      <c r="C6" s="198"/>
      <c r="D6" s="198"/>
      <c r="E6" s="39"/>
      <c r="F6" s="39"/>
      <c r="G6" s="39"/>
      <c r="H6" s="41"/>
    </row>
    <row r="7" spans="1:8" ht="31.5">
      <c r="A7" s="166" t="s">
        <v>14</v>
      </c>
      <c r="B7" s="42" t="s">
        <v>15</v>
      </c>
      <c r="C7" s="42" t="s">
        <v>16</v>
      </c>
      <c r="D7" s="43" t="s">
        <v>17</v>
      </c>
      <c r="E7" s="44">
        <v>1</v>
      </c>
      <c r="F7" s="44">
        <v>2</v>
      </c>
      <c r="G7" s="45">
        <v>3</v>
      </c>
      <c r="H7" s="46" t="s">
        <v>18</v>
      </c>
    </row>
    <row r="8" spans="1:9" ht="15">
      <c r="A8" s="57">
        <v>38</v>
      </c>
      <c r="B8" s="58" t="s">
        <v>109</v>
      </c>
      <c r="C8" s="59" t="s">
        <v>110</v>
      </c>
      <c r="D8" s="58" t="s">
        <v>102</v>
      </c>
      <c r="E8" s="79">
        <v>4.31</v>
      </c>
      <c r="F8" s="84">
        <v>4.5</v>
      </c>
      <c r="G8" s="93">
        <v>4.39</v>
      </c>
      <c r="H8" s="96" t="s">
        <v>216</v>
      </c>
      <c r="I8" s="189"/>
    </row>
    <row r="9" spans="1:9" ht="15">
      <c r="A9" s="61">
        <v>47</v>
      </c>
      <c r="B9" s="62" t="s">
        <v>129</v>
      </c>
      <c r="C9" s="63" t="s">
        <v>8</v>
      </c>
      <c r="D9" s="64" t="s">
        <v>122</v>
      </c>
      <c r="E9" s="79">
        <v>4.15</v>
      </c>
      <c r="F9" s="88">
        <v>4.37</v>
      </c>
      <c r="G9" s="80">
        <v>4.33</v>
      </c>
      <c r="H9" s="96" t="s">
        <v>217</v>
      </c>
      <c r="I9" s="189"/>
    </row>
    <row r="10" spans="1:9" ht="15">
      <c r="A10" s="61">
        <v>40</v>
      </c>
      <c r="B10" s="62" t="s">
        <v>55</v>
      </c>
      <c r="C10" s="63" t="s">
        <v>147</v>
      </c>
      <c r="D10" s="64" t="s">
        <v>145</v>
      </c>
      <c r="E10" s="79">
        <v>3.46</v>
      </c>
      <c r="F10" s="82">
        <v>4.14</v>
      </c>
      <c r="G10" s="83">
        <v>4.24</v>
      </c>
      <c r="H10" s="96" t="s">
        <v>223</v>
      </c>
      <c r="I10" s="189"/>
    </row>
    <row r="11" spans="1:9" ht="15">
      <c r="A11" s="61">
        <v>41</v>
      </c>
      <c r="B11" s="62" t="s">
        <v>148</v>
      </c>
      <c r="C11" s="63" t="s">
        <v>149</v>
      </c>
      <c r="D11" s="64" t="s">
        <v>145</v>
      </c>
      <c r="E11" s="79">
        <v>3.94</v>
      </c>
      <c r="F11" s="82">
        <v>3.97</v>
      </c>
      <c r="G11" s="91">
        <v>4.05</v>
      </c>
      <c r="H11" s="96" t="s">
        <v>191</v>
      </c>
      <c r="I11" s="189"/>
    </row>
    <row r="12" spans="1:9" ht="15">
      <c r="A12" s="29">
        <v>43</v>
      </c>
      <c r="B12" s="62" t="s">
        <v>135</v>
      </c>
      <c r="C12" s="63" t="s">
        <v>8</v>
      </c>
      <c r="D12" s="64" t="s">
        <v>5</v>
      </c>
      <c r="E12" s="79">
        <v>3.8</v>
      </c>
      <c r="F12" s="81">
        <v>3.72</v>
      </c>
      <c r="G12" s="83">
        <v>3.97</v>
      </c>
      <c r="H12" s="96" t="s">
        <v>212</v>
      </c>
      <c r="I12" s="189"/>
    </row>
    <row r="13" spans="1:9" ht="15">
      <c r="A13" s="57">
        <v>39</v>
      </c>
      <c r="B13" s="58" t="s">
        <v>53</v>
      </c>
      <c r="C13" s="59" t="s">
        <v>58</v>
      </c>
      <c r="D13" s="58" t="s">
        <v>145</v>
      </c>
      <c r="E13" s="79" t="s">
        <v>189</v>
      </c>
      <c r="F13" s="78">
        <v>3.92</v>
      </c>
      <c r="G13" s="86">
        <v>3.87</v>
      </c>
      <c r="H13" s="96" t="s">
        <v>222</v>
      </c>
      <c r="I13" s="189"/>
    </row>
    <row r="14" spans="1:9" ht="15">
      <c r="A14" s="61">
        <v>35</v>
      </c>
      <c r="B14" s="62" t="s">
        <v>186</v>
      </c>
      <c r="C14" s="63" t="s">
        <v>106</v>
      </c>
      <c r="D14" s="64" t="s">
        <v>165</v>
      </c>
      <c r="E14" s="89">
        <v>3.89</v>
      </c>
      <c r="F14" s="90">
        <v>3.84</v>
      </c>
      <c r="G14" s="93">
        <v>3.82</v>
      </c>
      <c r="H14" s="96" t="s">
        <v>215</v>
      </c>
      <c r="I14" s="189"/>
    </row>
    <row r="15" spans="1:9" ht="15">
      <c r="A15" s="61">
        <v>46</v>
      </c>
      <c r="B15" s="62" t="s">
        <v>128</v>
      </c>
      <c r="C15" s="63" t="s">
        <v>8</v>
      </c>
      <c r="D15" s="64" t="s">
        <v>122</v>
      </c>
      <c r="E15" s="79">
        <v>3.48</v>
      </c>
      <c r="F15" s="89">
        <v>3.87</v>
      </c>
      <c r="G15" s="80">
        <v>3.85</v>
      </c>
      <c r="H15" s="96" t="s">
        <v>214</v>
      </c>
      <c r="I15" s="189"/>
    </row>
    <row r="16" spans="1:9" ht="15">
      <c r="A16" s="57">
        <v>48</v>
      </c>
      <c r="B16" s="58" t="s">
        <v>130</v>
      </c>
      <c r="C16" s="59" t="s">
        <v>7</v>
      </c>
      <c r="D16" s="58" t="s">
        <v>122</v>
      </c>
      <c r="E16" s="79">
        <v>3.84</v>
      </c>
      <c r="F16" s="81">
        <v>3.72</v>
      </c>
      <c r="G16" s="83">
        <v>3.86</v>
      </c>
      <c r="H16" s="96" t="s">
        <v>220</v>
      </c>
      <c r="I16" s="189"/>
    </row>
    <row r="17" spans="1:9" ht="15">
      <c r="A17" s="61">
        <v>42</v>
      </c>
      <c r="B17" s="62" t="s">
        <v>150</v>
      </c>
      <c r="C17" s="63" t="s">
        <v>151</v>
      </c>
      <c r="D17" s="64" t="s">
        <v>145</v>
      </c>
      <c r="E17" s="79" t="s">
        <v>189</v>
      </c>
      <c r="F17" s="78">
        <v>3.77</v>
      </c>
      <c r="G17" s="80">
        <v>3.65</v>
      </c>
      <c r="H17" s="96" t="s">
        <v>225</v>
      </c>
      <c r="I17" s="189"/>
    </row>
    <row r="18" spans="1:9" ht="15">
      <c r="A18" s="61">
        <v>34</v>
      </c>
      <c r="B18" s="62" t="s">
        <v>121</v>
      </c>
      <c r="C18" s="63" t="s">
        <v>7</v>
      </c>
      <c r="D18" s="64" t="s">
        <v>120</v>
      </c>
      <c r="E18" s="89">
        <v>3.72</v>
      </c>
      <c r="F18" s="82">
        <v>3.66</v>
      </c>
      <c r="G18" s="92">
        <v>3.67</v>
      </c>
      <c r="H18" s="96" t="s">
        <v>207</v>
      </c>
      <c r="I18" s="189"/>
    </row>
    <row r="19" spans="1:9" ht="15">
      <c r="A19" s="61">
        <v>44</v>
      </c>
      <c r="B19" s="62" t="s">
        <v>66</v>
      </c>
      <c r="C19" s="63" t="s">
        <v>7</v>
      </c>
      <c r="D19" s="64" t="s">
        <v>5</v>
      </c>
      <c r="E19" s="79">
        <v>3.48</v>
      </c>
      <c r="F19" s="90" t="s">
        <v>189</v>
      </c>
      <c r="G19" s="85">
        <v>3.71</v>
      </c>
      <c r="H19" s="96" t="s">
        <v>196</v>
      </c>
      <c r="I19" s="189"/>
    </row>
    <row r="20" spans="1:9" ht="15">
      <c r="A20" s="61">
        <v>33</v>
      </c>
      <c r="B20" s="62" t="s">
        <v>119</v>
      </c>
      <c r="C20" s="63" t="s">
        <v>7</v>
      </c>
      <c r="D20" s="64" t="s">
        <v>120</v>
      </c>
      <c r="E20" s="79">
        <v>3.39</v>
      </c>
      <c r="F20" s="78">
        <v>3.64</v>
      </c>
      <c r="G20" s="80">
        <v>3.43</v>
      </c>
      <c r="H20" s="96" t="s">
        <v>213</v>
      </c>
      <c r="I20" s="189"/>
    </row>
    <row r="21" spans="1:9" ht="15">
      <c r="A21" s="57">
        <v>45</v>
      </c>
      <c r="B21" s="58" t="s">
        <v>138</v>
      </c>
      <c r="C21" s="59" t="s">
        <v>8</v>
      </c>
      <c r="D21" s="58" t="s">
        <v>5</v>
      </c>
      <c r="E21" s="79">
        <v>3.45</v>
      </c>
      <c r="F21" s="78">
        <v>3.49</v>
      </c>
      <c r="G21" s="80" t="s">
        <v>189</v>
      </c>
      <c r="H21" s="96" t="s">
        <v>219</v>
      </c>
      <c r="I21" s="189"/>
    </row>
    <row r="22" spans="1:9" ht="15">
      <c r="A22" s="61">
        <v>29</v>
      </c>
      <c r="B22" s="62" t="s">
        <v>74</v>
      </c>
      <c r="C22" s="63" t="s">
        <v>70</v>
      </c>
      <c r="D22" s="64" t="s">
        <v>6</v>
      </c>
      <c r="E22" s="79">
        <v>3.33</v>
      </c>
      <c r="F22" s="78">
        <v>3.39</v>
      </c>
      <c r="G22" s="93">
        <v>3.36</v>
      </c>
      <c r="H22" s="96" t="s">
        <v>218</v>
      </c>
      <c r="I22" s="189"/>
    </row>
    <row r="23" spans="1:9" ht="15">
      <c r="A23" s="61">
        <v>30</v>
      </c>
      <c r="B23" s="62" t="s">
        <v>72</v>
      </c>
      <c r="C23" s="63" t="s">
        <v>69</v>
      </c>
      <c r="D23" s="64" t="s">
        <v>6</v>
      </c>
      <c r="E23" s="89">
        <v>3.31</v>
      </c>
      <c r="F23" s="82" t="s">
        <v>189</v>
      </c>
      <c r="G23" s="93" t="s">
        <v>189</v>
      </c>
      <c r="H23" s="96" t="s">
        <v>221</v>
      </c>
      <c r="I23" s="189"/>
    </row>
    <row r="24" spans="1:9" ht="15">
      <c r="A24" s="61">
        <v>67</v>
      </c>
      <c r="B24" s="62" t="s">
        <v>164</v>
      </c>
      <c r="C24" s="63" t="s">
        <v>180</v>
      </c>
      <c r="D24" s="64" t="s">
        <v>165</v>
      </c>
      <c r="E24" s="79">
        <v>3.24</v>
      </c>
      <c r="F24" s="81" t="s">
        <v>189</v>
      </c>
      <c r="G24" s="87">
        <v>3.27</v>
      </c>
      <c r="H24" s="96" t="s">
        <v>226</v>
      </c>
      <c r="I24" s="189"/>
    </row>
    <row r="25" spans="1:9" ht="15">
      <c r="A25" s="61">
        <v>50</v>
      </c>
      <c r="B25" s="62" t="s">
        <v>60</v>
      </c>
      <c r="C25" s="63" t="s">
        <v>7</v>
      </c>
      <c r="D25" s="64" t="s">
        <v>122</v>
      </c>
      <c r="E25" s="79" t="s">
        <v>189</v>
      </c>
      <c r="F25" s="82" t="s">
        <v>189</v>
      </c>
      <c r="G25" s="91">
        <v>2.96</v>
      </c>
      <c r="H25" s="96" t="s">
        <v>224</v>
      </c>
      <c r="I25" s="189"/>
    </row>
    <row r="26" spans="1:7" ht="12.75">
      <c r="A26" s="2"/>
      <c r="B26" s="2"/>
      <c r="C26" s="2"/>
      <c r="D26" s="2"/>
      <c r="E26" s="131"/>
      <c r="F26" s="131"/>
      <c r="G26" s="131"/>
    </row>
    <row r="31" spans="1:8" ht="17.25" customHeight="1">
      <c r="A31" s="202" t="s">
        <v>20</v>
      </c>
      <c r="B31" s="202"/>
      <c r="C31" s="202"/>
      <c r="D31" s="202"/>
      <c r="E31" s="202"/>
      <c r="F31" s="202"/>
      <c r="G31" s="202"/>
      <c r="H31" s="202"/>
    </row>
    <row r="32" spans="1:8" ht="30.75" customHeight="1">
      <c r="A32" s="202"/>
      <c r="B32" s="202"/>
      <c r="C32" s="202"/>
      <c r="D32" s="202"/>
      <c r="E32" s="202"/>
      <c r="F32" s="202"/>
      <c r="G32" s="202"/>
      <c r="H32" s="202"/>
    </row>
    <row r="33" spans="1:8" ht="23.25">
      <c r="A33" s="38"/>
      <c r="B33" s="38"/>
      <c r="C33" s="38"/>
      <c r="D33" s="38"/>
      <c r="E33" s="38"/>
      <c r="F33" s="38"/>
      <c r="G33" s="38"/>
      <c r="H33" s="38"/>
    </row>
    <row r="34" spans="1:8" ht="27">
      <c r="A34" s="198" t="s">
        <v>11</v>
      </c>
      <c r="B34" s="198"/>
      <c r="C34" s="200" t="s">
        <v>12</v>
      </c>
      <c r="D34" s="200"/>
      <c r="E34" s="200"/>
      <c r="F34" s="200"/>
      <c r="G34" s="200"/>
      <c r="H34" s="52"/>
    </row>
    <row r="35" spans="1:8" ht="18.75">
      <c r="A35" s="39" t="s">
        <v>85</v>
      </c>
      <c r="B35" s="53"/>
      <c r="C35" s="199" t="s">
        <v>19</v>
      </c>
      <c r="D35" s="199"/>
      <c r="E35" s="199"/>
      <c r="F35" s="199"/>
      <c r="G35" s="199"/>
      <c r="H35" s="53"/>
    </row>
    <row r="36" spans="1:8" ht="15.75">
      <c r="A36" s="51"/>
      <c r="B36" s="40"/>
      <c r="C36" s="198"/>
      <c r="D36" s="198"/>
      <c r="E36" s="39"/>
      <c r="F36" s="39"/>
      <c r="G36" s="39"/>
      <c r="H36" s="41"/>
    </row>
    <row r="37" spans="1:8" ht="31.5">
      <c r="A37" s="167" t="s">
        <v>14</v>
      </c>
      <c r="B37" s="56" t="s">
        <v>15</v>
      </c>
      <c r="C37" s="56" t="s">
        <v>16</v>
      </c>
      <c r="D37" s="45" t="s">
        <v>17</v>
      </c>
      <c r="E37" s="44">
        <v>1</v>
      </c>
      <c r="F37" s="44">
        <v>2</v>
      </c>
      <c r="G37" s="45">
        <v>3</v>
      </c>
      <c r="H37" s="46" t="s">
        <v>18</v>
      </c>
    </row>
    <row r="38" spans="1:9" ht="15">
      <c r="A38" s="57">
        <v>6</v>
      </c>
      <c r="B38" s="58" t="s">
        <v>127</v>
      </c>
      <c r="C38" s="59" t="s">
        <v>8</v>
      </c>
      <c r="D38" s="162" t="s">
        <v>122</v>
      </c>
      <c r="E38" s="82">
        <v>4.46</v>
      </c>
      <c r="F38" s="78">
        <v>4.59</v>
      </c>
      <c r="G38" s="86">
        <v>4.56</v>
      </c>
      <c r="H38" s="96" t="s">
        <v>204</v>
      </c>
      <c r="I38" s="189"/>
    </row>
    <row r="39" spans="1:9" ht="15">
      <c r="A39" s="61">
        <v>1</v>
      </c>
      <c r="B39" s="62" t="s">
        <v>61</v>
      </c>
      <c r="C39" s="63" t="s">
        <v>8</v>
      </c>
      <c r="D39" s="163" t="s">
        <v>122</v>
      </c>
      <c r="E39" s="90">
        <v>4.41</v>
      </c>
      <c r="F39" s="88">
        <v>4.42</v>
      </c>
      <c r="G39" s="80">
        <v>4.37</v>
      </c>
      <c r="H39" s="96" t="s">
        <v>206</v>
      </c>
      <c r="I39" s="189"/>
    </row>
    <row r="40" spans="1:9" ht="15">
      <c r="A40" s="61">
        <v>19</v>
      </c>
      <c r="B40" s="62" t="s">
        <v>99</v>
      </c>
      <c r="C40" s="63" t="s">
        <v>7</v>
      </c>
      <c r="D40" s="163" t="s">
        <v>93</v>
      </c>
      <c r="E40" s="90">
        <v>4.2</v>
      </c>
      <c r="F40" s="81">
        <v>4.26</v>
      </c>
      <c r="G40" s="83">
        <v>4.27</v>
      </c>
      <c r="H40" s="96" t="s">
        <v>192</v>
      </c>
      <c r="I40" s="189"/>
    </row>
    <row r="41" spans="1:9" ht="15">
      <c r="A41" s="61">
        <v>2</v>
      </c>
      <c r="B41" s="62" t="s">
        <v>123</v>
      </c>
      <c r="C41" s="63" t="s">
        <v>8</v>
      </c>
      <c r="D41" s="163" t="s">
        <v>122</v>
      </c>
      <c r="E41" s="82">
        <v>4.01</v>
      </c>
      <c r="F41" s="78">
        <v>4.05</v>
      </c>
      <c r="G41" s="86">
        <v>4.03</v>
      </c>
      <c r="H41" s="96" t="s">
        <v>191</v>
      </c>
      <c r="I41" s="189"/>
    </row>
    <row r="42" spans="1:9" ht="15">
      <c r="A42" s="61">
        <v>4</v>
      </c>
      <c r="B42" s="62" t="s">
        <v>125</v>
      </c>
      <c r="C42" s="63" t="s">
        <v>7</v>
      </c>
      <c r="D42" s="163" t="s">
        <v>122</v>
      </c>
      <c r="E42" s="82" t="s">
        <v>189</v>
      </c>
      <c r="F42" s="78">
        <v>3.98</v>
      </c>
      <c r="G42" s="80">
        <v>3.89</v>
      </c>
      <c r="H42" s="96" t="s">
        <v>199</v>
      </c>
      <c r="I42" s="189"/>
    </row>
    <row r="43" spans="1:9" ht="15">
      <c r="A43" s="57">
        <v>16</v>
      </c>
      <c r="B43" s="58" t="s">
        <v>104</v>
      </c>
      <c r="C43" s="59" t="s">
        <v>105</v>
      </c>
      <c r="D43" s="162" t="s">
        <v>102</v>
      </c>
      <c r="E43" s="84">
        <v>3.8</v>
      </c>
      <c r="F43" s="90">
        <v>3.42</v>
      </c>
      <c r="G43" s="92">
        <v>3.52</v>
      </c>
      <c r="H43" s="96" t="s">
        <v>193</v>
      </c>
      <c r="I43" s="189"/>
    </row>
    <row r="44" spans="1:9" ht="15">
      <c r="A44" s="57">
        <v>15</v>
      </c>
      <c r="B44" s="58" t="s">
        <v>100</v>
      </c>
      <c r="C44" s="59" t="s">
        <v>101</v>
      </c>
      <c r="D44" s="162" t="s">
        <v>102</v>
      </c>
      <c r="E44" s="82">
        <v>3.62</v>
      </c>
      <c r="F44" s="90">
        <v>3.76</v>
      </c>
      <c r="G44" s="83">
        <v>3.78</v>
      </c>
      <c r="H44" s="96" t="s">
        <v>188</v>
      </c>
      <c r="I44" s="189"/>
    </row>
    <row r="45" spans="1:9" ht="15">
      <c r="A45" s="61">
        <v>21</v>
      </c>
      <c r="B45" s="62" t="s">
        <v>84</v>
      </c>
      <c r="C45" s="63" t="s">
        <v>168</v>
      </c>
      <c r="D45" s="163" t="s">
        <v>6</v>
      </c>
      <c r="E45" s="82">
        <v>3.64</v>
      </c>
      <c r="F45" s="90">
        <v>3.68</v>
      </c>
      <c r="G45" s="85">
        <v>3.71</v>
      </c>
      <c r="H45" s="96" t="s">
        <v>196</v>
      </c>
      <c r="I45" s="189"/>
    </row>
    <row r="46" spans="1:9" ht="15">
      <c r="A46" s="61">
        <v>3</v>
      </c>
      <c r="B46" s="62" t="s">
        <v>124</v>
      </c>
      <c r="C46" s="63" t="s">
        <v>7</v>
      </c>
      <c r="D46" s="163" t="s">
        <v>122</v>
      </c>
      <c r="E46" s="90">
        <v>3.27</v>
      </c>
      <c r="F46" s="84">
        <v>3.71</v>
      </c>
      <c r="G46" s="80">
        <v>3.53</v>
      </c>
      <c r="H46" s="96" t="s">
        <v>196</v>
      </c>
      <c r="I46" s="189"/>
    </row>
    <row r="47" spans="1:9" ht="15">
      <c r="A47" s="57">
        <v>23</v>
      </c>
      <c r="B47" s="62" t="s">
        <v>75</v>
      </c>
      <c r="C47" s="63" t="s">
        <v>76</v>
      </c>
      <c r="D47" s="163" t="s">
        <v>6</v>
      </c>
      <c r="E47" s="82">
        <v>3.67</v>
      </c>
      <c r="F47" s="82">
        <v>3.66</v>
      </c>
      <c r="G47" s="91">
        <v>3.69</v>
      </c>
      <c r="H47" s="96" t="s">
        <v>197</v>
      </c>
      <c r="I47" s="189"/>
    </row>
    <row r="48" spans="1:9" ht="15">
      <c r="A48" s="61">
        <v>9</v>
      </c>
      <c r="B48" s="62" t="s">
        <v>64</v>
      </c>
      <c r="C48" s="63" t="s">
        <v>7</v>
      </c>
      <c r="D48" s="163" t="s">
        <v>5</v>
      </c>
      <c r="E48" s="82">
        <v>3.67</v>
      </c>
      <c r="F48" s="82">
        <v>3.44</v>
      </c>
      <c r="G48" s="83">
        <v>3.67</v>
      </c>
      <c r="H48" s="96" t="s">
        <v>202</v>
      </c>
      <c r="I48" s="189"/>
    </row>
    <row r="49" spans="1:9" ht="15">
      <c r="A49" s="57">
        <v>20</v>
      </c>
      <c r="B49" s="58" t="s">
        <v>52</v>
      </c>
      <c r="C49" s="59" t="s">
        <v>8</v>
      </c>
      <c r="D49" s="162" t="s">
        <v>9</v>
      </c>
      <c r="E49" s="78">
        <v>3.66</v>
      </c>
      <c r="F49" s="82">
        <v>3.55</v>
      </c>
      <c r="G49" s="80">
        <v>3.63</v>
      </c>
      <c r="H49" s="96" t="s">
        <v>187</v>
      </c>
      <c r="I49" s="189"/>
    </row>
    <row r="50" spans="1:9" ht="15">
      <c r="A50" s="61">
        <v>25</v>
      </c>
      <c r="B50" s="62" t="s">
        <v>77</v>
      </c>
      <c r="C50" s="63" t="s">
        <v>78</v>
      </c>
      <c r="D50" s="163" t="s">
        <v>6</v>
      </c>
      <c r="E50" s="78">
        <v>3.63</v>
      </c>
      <c r="F50" s="81">
        <v>3.57</v>
      </c>
      <c r="G50" s="80">
        <v>3.59</v>
      </c>
      <c r="H50" s="96" t="s">
        <v>203</v>
      </c>
      <c r="I50" s="189"/>
    </row>
    <row r="51" spans="1:9" ht="15">
      <c r="A51" s="61">
        <v>8</v>
      </c>
      <c r="B51" s="62" t="s">
        <v>140</v>
      </c>
      <c r="C51" s="63" t="s">
        <v>8</v>
      </c>
      <c r="D51" s="163" t="s">
        <v>5</v>
      </c>
      <c r="E51" s="82">
        <v>3.57</v>
      </c>
      <c r="F51" s="78">
        <v>3.62</v>
      </c>
      <c r="G51" s="93">
        <v>3.54</v>
      </c>
      <c r="H51" s="96" t="s">
        <v>195</v>
      </c>
      <c r="I51" s="189"/>
    </row>
    <row r="52" spans="1:9" ht="15">
      <c r="A52" s="61">
        <v>5</v>
      </c>
      <c r="B52" s="62" t="s">
        <v>126</v>
      </c>
      <c r="C52" s="63" t="s">
        <v>8</v>
      </c>
      <c r="D52" s="163" t="s">
        <v>122</v>
      </c>
      <c r="E52" s="78">
        <v>3.58</v>
      </c>
      <c r="F52" s="82">
        <v>3.02</v>
      </c>
      <c r="G52" s="80">
        <v>3.32</v>
      </c>
      <c r="H52" s="96" t="s">
        <v>201</v>
      </c>
      <c r="I52" s="189"/>
    </row>
    <row r="53" spans="1:9" ht="15">
      <c r="A53" s="61">
        <v>24</v>
      </c>
      <c r="B53" s="62" t="s">
        <v>79</v>
      </c>
      <c r="C53" s="63" t="s">
        <v>80</v>
      </c>
      <c r="D53" s="163" t="s">
        <v>6</v>
      </c>
      <c r="E53" s="82">
        <v>3.49</v>
      </c>
      <c r="F53" s="78">
        <v>3.52</v>
      </c>
      <c r="G53" s="86">
        <v>3.32</v>
      </c>
      <c r="H53" s="96" t="s">
        <v>200</v>
      </c>
      <c r="I53" s="189"/>
    </row>
    <row r="54" spans="1:9" ht="15">
      <c r="A54" s="61">
        <v>11</v>
      </c>
      <c r="B54" s="62" t="s">
        <v>166</v>
      </c>
      <c r="C54" s="63" t="s">
        <v>167</v>
      </c>
      <c r="D54" s="163" t="s">
        <v>145</v>
      </c>
      <c r="E54" s="82">
        <v>3.25</v>
      </c>
      <c r="F54" s="78">
        <v>3.42</v>
      </c>
      <c r="G54" s="86">
        <v>3.29</v>
      </c>
      <c r="H54" s="96" t="s">
        <v>194</v>
      </c>
      <c r="I54" s="189"/>
    </row>
    <row r="55" spans="1:9" ht="15">
      <c r="A55" s="57">
        <v>18</v>
      </c>
      <c r="B55" s="58" t="s">
        <v>107</v>
      </c>
      <c r="C55" s="59" t="s">
        <v>108</v>
      </c>
      <c r="D55" s="162" t="s">
        <v>102</v>
      </c>
      <c r="E55" s="82">
        <v>3.21</v>
      </c>
      <c r="F55" s="79">
        <v>3.08</v>
      </c>
      <c r="G55" s="83">
        <v>3.36</v>
      </c>
      <c r="H55" s="96" t="s">
        <v>198</v>
      </c>
      <c r="I55" s="189"/>
    </row>
    <row r="56" spans="1:9" ht="15">
      <c r="A56" s="61">
        <v>7</v>
      </c>
      <c r="B56" s="62" t="s">
        <v>139</v>
      </c>
      <c r="C56" s="63" t="s">
        <v>7</v>
      </c>
      <c r="D56" s="163" t="s">
        <v>5</v>
      </c>
      <c r="E56" s="82" t="s">
        <v>189</v>
      </c>
      <c r="F56" s="84">
        <v>3.23</v>
      </c>
      <c r="G56" s="92" t="s">
        <v>189</v>
      </c>
      <c r="H56" s="96" t="s">
        <v>190</v>
      </c>
      <c r="I56" s="189"/>
    </row>
    <row r="57" spans="1:9" ht="15">
      <c r="A57" s="61">
        <v>27</v>
      </c>
      <c r="B57" s="62" t="s">
        <v>169</v>
      </c>
      <c r="C57" s="63" t="s">
        <v>170</v>
      </c>
      <c r="D57" s="163" t="s">
        <v>6</v>
      </c>
      <c r="E57" s="78">
        <v>3.22</v>
      </c>
      <c r="F57" s="82">
        <v>3.06</v>
      </c>
      <c r="G57" s="80">
        <v>3.02</v>
      </c>
      <c r="H57" s="96" t="s">
        <v>205</v>
      </c>
      <c r="I57" s="189"/>
    </row>
    <row r="58" spans="1:9" ht="15">
      <c r="A58" s="29"/>
      <c r="B58" s="30"/>
      <c r="C58" s="31"/>
      <c r="D58" s="32"/>
      <c r="E58" s="123"/>
      <c r="F58" s="124"/>
      <c r="G58" s="123"/>
      <c r="H58" s="125"/>
      <c r="I58" s="65"/>
    </row>
    <row r="59" spans="1:9" ht="15">
      <c r="A59" s="29"/>
      <c r="B59" s="30"/>
      <c r="C59" s="31"/>
      <c r="D59" s="126"/>
      <c r="E59" s="123"/>
      <c r="F59" s="123"/>
      <c r="G59" s="124"/>
      <c r="H59" s="125"/>
      <c r="I59" s="65"/>
    </row>
    <row r="60" spans="1:9" ht="15">
      <c r="A60" s="33"/>
      <c r="B60" s="34"/>
      <c r="C60" s="35"/>
      <c r="D60" s="34"/>
      <c r="E60" s="124"/>
      <c r="F60" s="127"/>
      <c r="G60" s="128"/>
      <c r="H60" s="125"/>
      <c r="I60" s="65"/>
    </row>
    <row r="61" spans="1:9" ht="15">
      <c r="A61" s="29"/>
      <c r="B61" s="30"/>
      <c r="C61" s="31"/>
      <c r="D61" s="126"/>
      <c r="E61" s="124"/>
      <c r="F61" s="123"/>
      <c r="G61" s="123"/>
      <c r="H61" s="125"/>
      <c r="I61" s="65"/>
    </row>
  </sheetData>
  <sheetProtection/>
  <mergeCells count="10">
    <mergeCell ref="A31:H32"/>
    <mergeCell ref="A34:B34"/>
    <mergeCell ref="C34:G34"/>
    <mergeCell ref="C35:G35"/>
    <mergeCell ref="C36:D36"/>
    <mergeCell ref="A1:H2"/>
    <mergeCell ref="A4:B4"/>
    <mergeCell ref="C6:D6"/>
    <mergeCell ref="C4:G4"/>
    <mergeCell ref="C5:G5"/>
  </mergeCells>
  <printOptions/>
  <pageMargins left="0.62" right="0.5118110236220472" top="0.5511811023622047" bottom="0.4330708661417323" header="0.1968503937007874" footer="0.31496062992125984"/>
  <pageSetup horizontalDpi="600" verticalDpi="600" orientation="landscape" paperSize="9" scale="10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3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G22" sqref="AG22"/>
    </sheetView>
  </sheetViews>
  <sheetFormatPr defaultColWidth="9.140625" defaultRowHeight="12.75"/>
  <cols>
    <col min="1" max="1" width="8.140625" style="0" customWidth="1"/>
    <col min="2" max="2" width="24.7109375" style="0" customWidth="1"/>
    <col min="3" max="3" width="10.7109375" style="0" customWidth="1"/>
    <col min="4" max="4" width="23.421875" style="0" customWidth="1"/>
    <col min="6" max="11" width="6.7109375" style="0" customWidth="1"/>
    <col min="13" max="15" width="3.8515625" style="0" customWidth="1"/>
    <col min="16" max="16" width="5.00390625" style="0" customWidth="1"/>
    <col min="17" max="17" width="8.140625" style="0" customWidth="1"/>
    <col min="18" max="18" width="21.7109375" style="0" customWidth="1"/>
    <col min="19" max="19" width="10.140625" style="0" customWidth="1"/>
    <col min="20" max="20" width="22.57421875" style="0" customWidth="1"/>
    <col min="22" max="29" width="6.7109375" style="0" customWidth="1"/>
  </cols>
  <sheetData>
    <row r="1" spans="1:29" ht="31.5" customHeight="1">
      <c r="A1" s="197" t="s">
        <v>20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Q1" s="197" t="s">
        <v>20</v>
      </c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</row>
    <row r="2" spans="4:27" ht="2.25" customHeight="1">
      <c r="D2" s="38"/>
      <c r="E2" s="38"/>
      <c r="F2" s="38"/>
      <c r="G2" s="38"/>
      <c r="H2" s="38"/>
      <c r="I2" s="38"/>
      <c r="J2" s="38"/>
      <c r="K2" s="38"/>
      <c r="T2" s="38"/>
      <c r="U2" s="38"/>
      <c r="V2" s="38"/>
      <c r="W2" s="38"/>
      <c r="X2" s="38"/>
      <c r="Y2" s="38"/>
      <c r="Z2" s="38"/>
      <c r="AA2" s="38"/>
    </row>
    <row r="3" spans="1:27" ht="27">
      <c r="A3" s="198" t="s">
        <v>11</v>
      </c>
      <c r="B3" s="198"/>
      <c r="D3" s="198"/>
      <c r="E3" s="198"/>
      <c r="F3" s="200" t="s">
        <v>22</v>
      </c>
      <c r="G3" s="200"/>
      <c r="H3" s="200"/>
      <c r="I3" s="200"/>
      <c r="J3" s="200"/>
      <c r="K3" s="52"/>
      <c r="Q3" s="198" t="s">
        <v>11</v>
      </c>
      <c r="R3" s="198"/>
      <c r="T3" s="198"/>
      <c r="U3" s="198"/>
      <c r="V3" s="200" t="s">
        <v>22</v>
      </c>
      <c r="W3" s="200"/>
      <c r="X3" s="200"/>
      <c r="Y3" s="200"/>
      <c r="Z3" s="200"/>
      <c r="AA3" s="52"/>
    </row>
    <row r="4" spans="1:27" ht="18.75">
      <c r="A4" s="39" t="s">
        <v>85</v>
      </c>
      <c r="B4" s="53"/>
      <c r="D4" s="39"/>
      <c r="E4" s="53"/>
      <c r="F4" s="199" t="s">
        <v>13</v>
      </c>
      <c r="G4" s="199"/>
      <c r="H4" s="199"/>
      <c r="I4" s="199"/>
      <c r="J4" s="199"/>
      <c r="K4" s="53"/>
      <c r="Q4" s="39" t="s">
        <v>85</v>
      </c>
      <c r="R4" s="53"/>
      <c r="T4" s="39"/>
      <c r="U4" s="53"/>
      <c r="V4" s="199" t="s">
        <v>19</v>
      </c>
      <c r="W4" s="199"/>
      <c r="X4" s="199"/>
      <c r="Y4" s="199"/>
      <c r="Z4" s="199"/>
      <c r="AA4" s="53"/>
    </row>
    <row r="5" spans="4:27" ht="5.25" customHeight="1">
      <c r="D5" s="51"/>
      <c r="E5" s="40"/>
      <c r="F5" s="198"/>
      <c r="G5" s="198"/>
      <c r="H5" s="39"/>
      <c r="I5" s="39"/>
      <c r="J5" s="39"/>
      <c r="K5" s="41"/>
      <c r="T5" s="51"/>
      <c r="U5" s="40"/>
      <c r="V5" s="198"/>
      <c r="W5" s="198"/>
      <c r="X5" s="39"/>
      <c r="Y5" s="39"/>
      <c r="Z5" s="39"/>
      <c r="AA5" s="41"/>
    </row>
    <row r="6" spans="1:30" ht="16.5" customHeight="1">
      <c r="A6" s="205" t="s">
        <v>14</v>
      </c>
      <c r="B6" s="205" t="s">
        <v>15</v>
      </c>
      <c r="C6" s="205" t="s">
        <v>16</v>
      </c>
      <c r="D6" s="207" t="s">
        <v>17</v>
      </c>
      <c r="E6" s="209" t="s">
        <v>21</v>
      </c>
      <c r="F6" s="205">
        <v>115</v>
      </c>
      <c r="G6" s="205">
        <v>120</v>
      </c>
      <c r="H6" s="205">
        <v>125</v>
      </c>
      <c r="I6" s="205">
        <v>130</v>
      </c>
      <c r="J6" s="205">
        <v>135</v>
      </c>
      <c r="K6" s="205">
        <v>140</v>
      </c>
      <c r="L6" s="203" t="s">
        <v>18</v>
      </c>
      <c r="Q6" s="205" t="s">
        <v>14</v>
      </c>
      <c r="R6" s="205" t="s">
        <v>15</v>
      </c>
      <c r="S6" s="205" t="s">
        <v>16</v>
      </c>
      <c r="T6" s="207" t="s">
        <v>17</v>
      </c>
      <c r="U6" s="209" t="s">
        <v>21</v>
      </c>
      <c r="V6" s="205">
        <v>110</v>
      </c>
      <c r="W6" s="205">
        <v>115</v>
      </c>
      <c r="X6" s="205">
        <v>120</v>
      </c>
      <c r="Y6" s="205">
        <v>125</v>
      </c>
      <c r="Z6" s="205">
        <v>130</v>
      </c>
      <c r="AA6" s="205">
        <v>135</v>
      </c>
      <c r="AB6" s="205">
        <v>138</v>
      </c>
      <c r="AC6" s="205">
        <v>141</v>
      </c>
      <c r="AD6" s="203" t="s">
        <v>18</v>
      </c>
    </row>
    <row r="7" spans="1:30" ht="12.75" customHeight="1">
      <c r="A7" s="206"/>
      <c r="B7" s="206"/>
      <c r="C7" s="206"/>
      <c r="D7" s="208"/>
      <c r="E7" s="210"/>
      <c r="F7" s="206"/>
      <c r="G7" s="206"/>
      <c r="H7" s="206"/>
      <c r="I7" s="206"/>
      <c r="J7" s="206"/>
      <c r="K7" s="206"/>
      <c r="L7" s="204"/>
      <c r="Q7" s="206"/>
      <c r="R7" s="206"/>
      <c r="S7" s="206"/>
      <c r="T7" s="208"/>
      <c r="U7" s="210"/>
      <c r="V7" s="206"/>
      <c r="W7" s="206"/>
      <c r="X7" s="206"/>
      <c r="Y7" s="206"/>
      <c r="Z7" s="206"/>
      <c r="AA7" s="206"/>
      <c r="AB7" s="206"/>
      <c r="AC7" s="206"/>
      <c r="AD7" s="204"/>
    </row>
    <row r="8" spans="1:30" ht="15">
      <c r="A8" s="61">
        <v>43</v>
      </c>
      <c r="B8" s="62" t="s">
        <v>135</v>
      </c>
      <c r="C8" s="63" t="s">
        <v>8</v>
      </c>
      <c r="D8" s="64" t="s">
        <v>5</v>
      </c>
      <c r="E8" s="54">
        <v>115</v>
      </c>
      <c r="F8" s="77">
        <v>0</v>
      </c>
      <c r="G8" s="47">
        <v>0</v>
      </c>
      <c r="H8" s="47">
        <v>0</v>
      </c>
      <c r="I8" s="47">
        <v>0</v>
      </c>
      <c r="J8" s="47">
        <v>0</v>
      </c>
      <c r="K8" s="77" t="s">
        <v>208</v>
      </c>
      <c r="L8" s="132">
        <v>1.35</v>
      </c>
      <c r="Q8" s="61">
        <v>1</v>
      </c>
      <c r="R8" s="62" t="s">
        <v>61</v>
      </c>
      <c r="S8" s="63" t="s">
        <v>8</v>
      </c>
      <c r="T8" s="64" t="s">
        <v>122</v>
      </c>
      <c r="U8" s="54">
        <v>115</v>
      </c>
      <c r="V8" s="47"/>
      <c r="W8" s="77">
        <v>0</v>
      </c>
      <c r="X8" s="47">
        <v>0</v>
      </c>
      <c r="Y8" s="47">
        <v>0</v>
      </c>
      <c r="Z8" s="47">
        <v>0</v>
      </c>
      <c r="AA8" s="77" t="s">
        <v>210</v>
      </c>
      <c r="AB8" s="77" t="s">
        <v>210</v>
      </c>
      <c r="AC8" s="77" t="s">
        <v>208</v>
      </c>
      <c r="AD8" s="55">
        <v>1.38</v>
      </c>
    </row>
    <row r="9" spans="1:30" ht="15">
      <c r="A9" s="61">
        <v>47</v>
      </c>
      <c r="B9" s="62" t="s">
        <v>129</v>
      </c>
      <c r="C9" s="63" t="s">
        <v>8</v>
      </c>
      <c r="D9" s="64" t="s">
        <v>122</v>
      </c>
      <c r="E9" s="134">
        <v>115</v>
      </c>
      <c r="F9" s="117">
        <v>0</v>
      </c>
      <c r="G9" s="117">
        <v>0</v>
      </c>
      <c r="H9" s="133" t="s">
        <v>209</v>
      </c>
      <c r="I9" s="117">
        <v>0</v>
      </c>
      <c r="J9" s="117">
        <v>0</v>
      </c>
      <c r="K9" s="133" t="s">
        <v>208</v>
      </c>
      <c r="L9" s="132">
        <v>1.35</v>
      </c>
      <c r="Q9" s="61">
        <v>21</v>
      </c>
      <c r="R9" s="62" t="s">
        <v>84</v>
      </c>
      <c r="S9" s="63" t="s">
        <v>168</v>
      </c>
      <c r="T9" s="64" t="s">
        <v>6</v>
      </c>
      <c r="U9" s="54">
        <v>120</v>
      </c>
      <c r="V9" s="47"/>
      <c r="W9" s="47"/>
      <c r="X9" s="47">
        <v>0</v>
      </c>
      <c r="Y9" s="47">
        <v>0</v>
      </c>
      <c r="Z9" s="77">
        <v>0</v>
      </c>
      <c r="AA9" s="77" t="s">
        <v>210</v>
      </c>
      <c r="AB9" s="77" t="s">
        <v>209</v>
      </c>
      <c r="AC9" s="77" t="s">
        <v>208</v>
      </c>
      <c r="AD9" s="55">
        <v>1.38</v>
      </c>
    </row>
    <row r="10" spans="1:30" ht="15">
      <c r="A10" s="57">
        <v>48</v>
      </c>
      <c r="B10" s="58" t="s">
        <v>130</v>
      </c>
      <c r="C10" s="59" t="s">
        <v>7</v>
      </c>
      <c r="D10" s="58" t="s">
        <v>122</v>
      </c>
      <c r="E10" s="134">
        <v>115</v>
      </c>
      <c r="F10" s="133">
        <v>0</v>
      </c>
      <c r="G10" s="133">
        <v>0</v>
      </c>
      <c r="H10" s="133">
        <v>0</v>
      </c>
      <c r="I10" s="133">
        <v>0</v>
      </c>
      <c r="J10" s="133" t="s">
        <v>210</v>
      </c>
      <c r="K10" s="133" t="s">
        <v>208</v>
      </c>
      <c r="L10" s="132">
        <v>1.35</v>
      </c>
      <c r="Q10" s="57">
        <v>6</v>
      </c>
      <c r="R10" s="58" t="s">
        <v>127</v>
      </c>
      <c r="S10" s="59" t="s">
        <v>8</v>
      </c>
      <c r="T10" s="58" t="s">
        <v>122</v>
      </c>
      <c r="U10" s="54">
        <v>110</v>
      </c>
      <c r="V10" s="146" t="s">
        <v>210</v>
      </c>
      <c r="W10" s="212">
        <v>0</v>
      </c>
      <c r="X10" s="212">
        <v>0</v>
      </c>
      <c r="Y10" s="212">
        <v>0</v>
      </c>
      <c r="Z10" s="146" t="s">
        <v>209</v>
      </c>
      <c r="AA10" s="146" t="s">
        <v>210</v>
      </c>
      <c r="AB10" s="146" t="s">
        <v>208</v>
      </c>
      <c r="AC10" s="212"/>
      <c r="AD10" s="55">
        <v>1.35</v>
      </c>
    </row>
    <row r="11" spans="1:30" ht="15">
      <c r="A11" s="61">
        <v>41</v>
      </c>
      <c r="B11" s="62" t="s">
        <v>148</v>
      </c>
      <c r="C11" s="63" t="s">
        <v>149</v>
      </c>
      <c r="D11" s="64" t="s">
        <v>145</v>
      </c>
      <c r="E11" s="134">
        <v>115</v>
      </c>
      <c r="F11" s="117">
        <v>0</v>
      </c>
      <c r="G11" s="133" t="s">
        <v>210</v>
      </c>
      <c r="H11" s="117">
        <v>0</v>
      </c>
      <c r="I11" s="133">
        <v>0</v>
      </c>
      <c r="J11" s="133" t="s">
        <v>210</v>
      </c>
      <c r="K11" s="133" t="s">
        <v>208</v>
      </c>
      <c r="L11" s="132">
        <v>1.35</v>
      </c>
      <c r="Q11" s="61">
        <v>25</v>
      </c>
      <c r="R11" s="62" t="s">
        <v>77</v>
      </c>
      <c r="S11" s="63" t="s">
        <v>78</v>
      </c>
      <c r="T11" s="64" t="s">
        <v>6</v>
      </c>
      <c r="U11" s="54">
        <v>115</v>
      </c>
      <c r="V11" s="77"/>
      <c r="W11" s="47">
        <v>0</v>
      </c>
      <c r="X11" s="47">
        <v>0</v>
      </c>
      <c r="Y11" s="47">
        <v>0</v>
      </c>
      <c r="Z11" s="47">
        <v>0</v>
      </c>
      <c r="AA11" s="77" t="s">
        <v>208</v>
      </c>
      <c r="AB11" s="47"/>
      <c r="AC11" s="47"/>
      <c r="AD11" s="132">
        <v>1.3</v>
      </c>
    </row>
    <row r="12" spans="1:30" ht="15">
      <c r="A12" s="57">
        <v>38</v>
      </c>
      <c r="B12" s="58" t="s">
        <v>109</v>
      </c>
      <c r="C12" s="59" t="s">
        <v>110</v>
      </c>
      <c r="D12" s="58" t="s">
        <v>102</v>
      </c>
      <c r="E12" s="134">
        <v>115</v>
      </c>
      <c r="F12" s="117">
        <v>0</v>
      </c>
      <c r="G12" s="117">
        <v>0</v>
      </c>
      <c r="H12" s="133">
        <v>0</v>
      </c>
      <c r="I12" s="133">
        <v>0</v>
      </c>
      <c r="J12" s="133" t="s">
        <v>208</v>
      </c>
      <c r="K12" s="117"/>
      <c r="L12" s="132">
        <v>1.3</v>
      </c>
      <c r="Q12" s="57">
        <v>15</v>
      </c>
      <c r="R12" s="58" t="s">
        <v>100</v>
      </c>
      <c r="S12" s="59" t="s">
        <v>101</v>
      </c>
      <c r="T12" s="58" t="s">
        <v>102</v>
      </c>
      <c r="U12" s="54">
        <v>110</v>
      </c>
      <c r="V12" s="212">
        <v>0</v>
      </c>
      <c r="W12" s="146">
        <v>0</v>
      </c>
      <c r="X12" s="212">
        <v>0</v>
      </c>
      <c r="Y12" s="212">
        <v>0</v>
      </c>
      <c r="Z12" s="146" t="s">
        <v>209</v>
      </c>
      <c r="AA12" s="146" t="s">
        <v>208</v>
      </c>
      <c r="AB12" s="212"/>
      <c r="AC12" s="212"/>
      <c r="AD12" s="132">
        <v>1.3</v>
      </c>
    </row>
    <row r="13" spans="1:30" ht="15">
      <c r="A13" s="61">
        <v>40</v>
      </c>
      <c r="B13" s="62" t="s">
        <v>55</v>
      </c>
      <c r="C13" s="63" t="s">
        <v>147</v>
      </c>
      <c r="D13" s="64" t="s">
        <v>145</v>
      </c>
      <c r="E13" s="134">
        <v>115</v>
      </c>
      <c r="F13" s="133" t="s">
        <v>210</v>
      </c>
      <c r="G13" s="133">
        <v>0</v>
      </c>
      <c r="H13" s="117">
        <v>0</v>
      </c>
      <c r="I13" s="133" t="s">
        <v>209</v>
      </c>
      <c r="J13" s="133" t="s">
        <v>208</v>
      </c>
      <c r="K13" s="117"/>
      <c r="L13" s="132">
        <v>1.3</v>
      </c>
      <c r="Q13" s="57">
        <v>18</v>
      </c>
      <c r="R13" s="58" t="s">
        <v>107</v>
      </c>
      <c r="S13" s="59" t="s">
        <v>108</v>
      </c>
      <c r="T13" s="58" t="s">
        <v>102</v>
      </c>
      <c r="U13" s="54">
        <v>110</v>
      </c>
      <c r="V13" s="47">
        <v>0</v>
      </c>
      <c r="W13" s="47">
        <v>0</v>
      </c>
      <c r="X13" s="77" t="s">
        <v>210</v>
      </c>
      <c r="Y13" s="77">
        <v>0</v>
      </c>
      <c r="Z13" s="77" t="s">
        <v>209</v>
      </c>
      <c r="AA13" s="77" t="s">
        <v>244</v>
      </c>
      <c r="AB13" s="77"/>
      <c r="AC13" s="77"/>
      <c r="AD13" s="132">
        <v>1.3</v>
      </c>
    </row>
    <row r="14" spans="1:30" ht="15">
      <c r="A14" s="61">
        <v>44</v>
      </c>
      <c r="B14" s="62" t="s">
        <v>66</v>
      </c>
      <c r="C14" s="63" t="s">
        <v>7</v>
      </c>
      <c r="D14" s="64" t="s">
        <v>5</v>
      </c>
      <c r="E14" s="54">
        <v>115</v>
      </c>
      <c r="F14" s="77">
        <v>0</v>
      </c>
      <c r="G14" s="47">
        <v>0</v>
      </c>
      <c r="H14" s="47">
        <v>0</v>
      </c>
      <c r="I14" s="77" t="s">
        <v>208</v>
      </c>
      <c r="J14" s="47"/>
      <c r="K14" s="47"/>
      <c r="L14" s="132">
        <v>1.25</v>
      </c>
      <c r="Q14" s="61">
        <v>2</v>
      </c>
      <c r="R14" s="62" t="s">
        <v>123</v>
      </c>
      <c r="S14" s="63" t="s">
        <v>8</v>
      </c>
      <c r="T14" s="64" t="s">
        <v>122</v>
      </c>
      <c r="U14" s="54">
        <v>110</v>
      </c>
      <c r="V14" s="212">
        <v>0</v>
      </c>
      <c r="W14" s="212">
        <v>0</v>
      </c>
      <c r="X14" s="212">
        <v>0</v>
      </c>
      <c r="Y14" s="212">
        <v>0</v>
      </c>
      <c r="Z14" s="146" t="s">
        <v>208</v>
      </c>
      <c r="AA14" s="146"/>
      <c r="AB14" s="146"/>
      <c r="AC14" s="212"/>
      <c r="AD14" s="132">
        <v>1.25</v>
      </c>
    </row>
    <row r="15" spans="1:30" ht="15">
      <c r="A15" s="61">
        <v>35</v>
      </c>
      <c r="B15" s="62" t="s">
        <v>186</v>
      </c>
      <c r="C15" s="63" t="s">
        <v>106</v>
      </c>
      <c r="D15" s="64" t="s">
        <v>165</v>
      </c>
      <c r="E15" s="54">
        <v>115</v>
      </c>
      <c r="F15" s="77">
        <v>0</v>
      </c>
      <c r="G15" s="77" t="s">
        <v>209</v>
      </c>
      <c r="H15" s="77" t="s">
        <v>210</v>
      </c>
      <c r="I15" s="77" t="s">
        <v>208</v>
      </c>
      <c r="J15" s="47"/>
      <c r="K15" s="47"/>
      <c r="L15" s="132">
        <v>1.25</v>
      </c>
      <c r="Q15" s="61">
        <v>19</v>
      </c>
      <c r="R15" s="62" t="s">
        <v>99</v>
      </c>
      <c r="S15" s="63" t="s">
        <v>7</v>
      </c>
      <c r="T15" s="64" t="s">
        <v>93</v>
      </c>
      <c r="U15" s="54">
        <v>110</v>
      </c>
      <c r="V15" s="212">
        <v>0</v>
      </c>
      <c r="W15" s="212">
        <v>0</v>
      </c>
      <c r="X15" s="212">
        <v>0</v>
      </c>
      <c r="Y15" s="212">
        <v>0</v>
      </c>
      <c r="Z15" s="146" t="s">
        <v>208</v>
      </c>
      <c r="AA15" s="146"/>
      <c r="AB15" s="146"/>
      <c r="AC15" s="212"/>
      <c r="AD15" s="132">
        <v>1.25</v>
      </c>
    </row>
    <row r="16" spans="1:30" ht="15">
      <c r="A16" s="57">
        <v>39</v>
      </c>
      <c r="B16" s="58" t="s">
        <v>53</v>
      </c>
      <c r="C16" s="59" t="s">
        <v>58</v>
      </c>
      <c r="D16" s="58" t="s">
        <v>145</v>
      </c>
      <c r="E16" s="134">
        <v>115</v>
      </c>
      <c r="F16" s="133">
        <v>0</v>
      </c>
      <c r="G16" s="133">
        <v>0</v>
      </c>
      <c r="H16" s="133" t="s">
        <v>209</v>
      </c>
      <c r="I16" s="133" t="s">
        <v>208</v>
      </c>
      <c r="J16" s="117"/>
      <c r="K16" s="133"/>
      <c r="L16" s="132">
        <v>1.25</v>
      </c>
      <c r="Q16" s="57">
        <v>16</v>
      </c>
      <c r="R16" s="58" t="s">
        <v>104</v>
      </c>
      <c r="S16" s="59" t="s">
        <v>105</v>
      </c>
      <c r="T16" s="58" t="s">
        <v>102</v>
      </c>
      <c r="U16" s="54">
        <v>110</v>
      </c>
      <c r="V16" s="212">
        <v>0</v>
      </c>
      <c r="W16" s="146" t="s">
        <v>210</v>
      </c>
      <c r="X16" s="146" t="s">
        <v>210</v>
      </c>
      <c r="Y16" s="146" t="s">
        <v>209</v>
      </c>
      <c r="Z16" s="146" t="s">
        <v>208</v>
      </c>
      <c r="AA16" s="146"/>
      <c r="AB16" s="146"/>
      <c r="AC16" s="212"/>
      <c r="AD16" s="132">
        <v>1.25</v>
      </c>
    </row>
    <row r="17" spans="1:30" ht="15">
      <c r="A17" s="61">
        <v>42</v>
      </c>
      <c r="B17" s="62" t="s">
        <v>150</v>
      </c>
      <c r="C17" s="63" t="s">
        <v>151</v>
      </c>
      <c r="D17" s="64" t="s">
        <v>145</v>
      </c>
      <c r="E17" s="134">
        <v>115</v>
      </c>
      <c r="F17" s="117">
        <v>0</v>
      </c>
      <c r="G17" s="133" t="s">
        <v>209</v>
      </c>
      <c r="H17" s="133" t="s">
        <v>209</v>
      </c>
      <c r="I17" s="133" t="s">
        <v>208</v>
      </c>
      <c r="J17" s="117"/>
      <c r="K17" s="117"/>
      <c r="L17" s="132">
        <v>1.25</v>
      </c>
      <c r="Q17" s="61">
        <v>7</v>
      </c>
      <c r="R17" s="62" t="s">
        <v>139</v>
      </c>
      <c r="S17" s="63" t="s">
        <v>7</v>
      </c>
      <c r="T17" s="64" t="s">
        <v>5</v>
      </c>
      <c r="U17" s="54">
        <v>110</v>
      </c>
      <c r="V17" s="212">
        <v>0</v>
      </c>
      <c r="W17" s="212">
        <v>0</v>
      </c>
      <c r="X17" s="146" t="s">
        <v>210</v>
      </c>
      <c r="Y17" s="146" t="s">
        <v>208</v>
      </c>
      <c r="Z17" s="146"/>
      <c r="AA17" s="146"/>
      <c r="AB17" s="146"/>
      <c r="AC17" s="212"/>
      <c r="AD17" s="132">
        <v>1.25</v>
      </c>
    </row>
    <row r="18" spans="1:30" ht="15">
      <c r="A18" s="61">
        <v>46</v>
      </c>
      <c r="B18" s="62" t="s">
        <v>128</v>
      </c>
      <c r="C18" s="63" t="s">
        <v>8</v>
      </c>
      <c r="D18" s="64" t="s">
        <v>122</v>
      </c>
      <c r="E18" s="54">
        <v>115</v>
      </c>
      <c r="F18" s="77">
        <v>0</v>
      </c>
      <c r="G18" s="77" t="s">
        <v>209</v>
      </c>
      <c r="H18" s="77" t="s">
        <v>209</v>
      </c>
      <c r="I18" s="77" t="s">
        <v>208</v>
      </c>
      <c r="J18" s="77"/>
      <c r="K18" s="47"/>
      <c r="L18" s="132">
        <v>1.25</v>
      </c>
      <c r="Q18" s="61">
        <v>5</v>
      </c>
      <c r="R18" s="62" t="s">
        <v>126</v>
      </c>
      <c r="S18" s="63" t="s">
        <v>8</v>
      </c>
      <c r="T18" s="64" t="s">
        <v>122</v>
      </c>
      <c r="U18" s="54">
        <v>110</v>
      </c>
      <c r="V18" s="212">
        <v>0</v>
      </c>
      <c r="W18" s="146" t="s">
        <v>210</v>
      </c>
      <c r="X18" s="146" t="s">
        <v>210</v>
      </c>
      <c r="Y18" s="146" t="s">
        <v>208</v>
      </c>
      <c r="Z18" s="146"/>
      <c r="AA18" s="146"/>
      <c r="AB18" s="146"/>
      <c r="AC18" s="212"/>
      <c r="AD18" s="132">
        <v>1.2</v>
      </c>
    </row>
    <row r="19" spans="1:30" ht="15">
      <c r="A19" s="61">
        <v>33</v>
      </c>
      <c r="B19" s="62" t="s">
        <v>119</v>
      </c>
      <c r="C19" s="63" t="s">
        <v>7</v>
      </c>
      <c r="D19" s="64" t="s">
        <v>120</v>
      </c>
      <c r="E19" s="54">
        <v>115</v>
      </c>
      <c r="F19" s="77">
        <v>0</v>
      </c>
      <c r="G19" s="47">
        <v>0</v>
      </c>
      <c r="H19" s="77" t="s">
        <v>208</v>
      </c>
      <c r="I19" s="47"/>
      <c r="J19" s="47"/>
      <c r="K19" s="47"/>
      <c r="L19" s="132">
        <v>1.2</v>
      </c>
      <c r="P19" s="98"/>
      <c r="Q19" s="61">
        <v>9</v>
      </c>
      <c r="R19" s="62" t="s">
        <v>64</v>
      </c>
      <c r="S19" s="63" t="s">
        <v>7</v>
      </c>
      <c r="T19" s="64" t="s">
        <v>5</v>
      </c>
      <c r="U19" s="54">
        <v>110</v>
      </c>
      <c r="V19" s="77">
        <v>0</v>
      </c>
      <c r="W19" s="47">
        <v>0</v>
      </c>
      <c r="X19" s="77" t="s">
        <v>209</v>
      </c>
      <c r="Y19" s="77" t="s">
        <v>208</v>
      </c>
      <c r="Z19" s="47"/>
      <c r="AA19" s="47"/>
      <c r="AB19" s="47"/>
      <c r="AC19" s="47"/>
      <c r="AD19" s="132">
        <v>1.2</v>
      </c>
    </row>
    <row r="20" spans="1:30" ht="15">
      <c r="A20" s="61">
        <v>30</v>
      </c>
      <c r="B20" s="62" t="s">
        <v>72</v>
      </c>
      <c r="C20" s="63" t="s">
        <v>69</v>
      </c>
      <c r="D20" s="64" t="s">
        <v>6</v>
      </c>
      <c r="E20" s="134">
        <v>115</v>
      </c>
      <c r="F20" s="133" t="s">
        <v>209</v>
      </c>
      <c r="G20" s="133">
        <v>0</v>
      </c>
      <c r="H20" s="133" t="s">
        <v>208</v>
      </c>
      <c r="I20" s="117"/>
      <c r="J20" s="117"/>
      <c r="K20" s="133"/>
      <c r="L20" s="132">
        <v>1.2</v>
      </c>
      <c r="P20" s="98"/>
      <c r="Q20" s="57">
        <v>20</v>
      </c>
      <c r="R20" s="58" t="s">
        <v>52</v>
      </c>
      <c r="S20" s="59" t="s">
        <v>8</v>
      </c>
      <c r="T20" s="58" t="s">
        <v>9</v>
      </c>
      <c r="U20" s="54">
        <v>110</v>
      </c>
      <c r="V20" s="212">
        <v>0</v>
      </c>
      <c r="W20" s="212">
        <v>0</v>
      </c>
      <c r="X20" s="146" t="s">
        <v>209</v>
      </c>
      <c r="Y20" s="146" t="s">
        <v>208</v>
      </c>
      <c r="Z20" s="212"/>
      <c r="AA20" s="212"/>
      <c r="AB20" s="212"/>
      <c r="AC20" s="212"/>
      <c r="AD20" s="132">
        <v>1.2</v>
      </c>
    </row>
    <row r="21" spans="1:30" ht="15">
      <c r="A21" s="61">
        <v>34</v>
      </c>
      <c r="B21" s="62" t="s">
        <v>121</v>
      </c>
      <c r="C21" s="63" t="s">
        <v>7</v>
      </c>
      <c r="D21" s="64" t="s">
        <v>120</v>
      </c>
      <c r="E21" s="134">
        <v>115</v>
      </c>
      <c r="F21" s="117">
        <v>0</v>
      </c>
      <c r="G21" s="133" t="s">
        <v>209</v>
      </c>
      <c r="H21" s="133" t="s">
        <v>208</v>
      </c>
      <c r="I21" s="117"/>
      <c r="J21" s="117"/>
      <c r="K21" s="117"/>
      <c r="L21" s="132">
        <v>1.2</v>
      </c>
      <c r="Q21" s="61">
        <v>11</v>
      </c>
      <c r="R21" s="62" t="s">
        <v>166</v>
      </c>
      <c r="S21" s="63" t="s">
        <v>167</v>
      </c>
      <c r="T21" s="64" t="s">
        <v>145</v>
      </c>
      <c r="U21" s="54">
        <v>110</v>
      </c>
      <c r="V21" s="212">
        <v>0</v>
      </c>
      <c r="W21" s="146" t="s">
        <v>210</v>
      </c>
      <c r="X21" s="146" t="s">
        <v>209</v>
      </c>
      <c r="Y21" s="146" t="s">
        <v>244</v>
      </c>
      <c r="Z21" s="146"/>
      <c r="AA21" s="146"/>
      <c r="AB21" s="146"/>
      <c r="AC21" s="212"/>
      <c r="AD21" s="132">
        <v>1.2</v>
      </c>
    </row>
    <row r="22" spans="1:30" ht="15">
      <c r="A22" s="61">
        <v>29</v>
      </c>
      <c r="B22" s="62" t="s">
        <v>74</v>
      </c>
      <c r="C22" s="63" t="s">
        <v>70</v>
      </c>
      <c r="D22" s="64" t="s">
        <v>6</v>
      </c>
      <c r="E22" s="134">
        <v>115</v>
      </c>
      <c r="F22" s="117">
        <v>0</v>
      </c>
      <c r="G22" s="133" t="s">
        <v>208</v>
      </c>
      <c r="H22" s="133"/>
      <c r="I22" s="117"/>
      <c r="J22" s="117"/>
      <c r="K22" s="117"/>
      <c r="L22" s="132">
        <v>1.15</v>
      </c>
      <c r="Q22" s="57">
        <v>23</v>
      </c>
      <c r="R22" s="62" t="s">
        <v>75</v>
      </c>
      <c r="S22" s="63" t="s">
        <v>76</v>
      </c>
      <c r="T22" s="64" t="s">
        <v>6</v>
      </c>
      <c r="U22" s="54">
        <v>110</v>
      </c>
      <c r="V22" s="77">
        <v>0</v>
      </c>
      <c r="W22" s="47">
        <v>0</v>
      </c>
      <c r="X22" s="211" t="s">
        <v>245</v>
      </c>
      <c r="Y22" s="47"/>
      <c r="Z22" s="47"/>
      <c r="AA22" s="47"/>
      <c r="AB22" s="47"/>
      <c r="AC22" s="47"/>
      <c r="AD22" s="156">
        <v>1.15</v>
      </c>
    </row>
    <row r="23" spans="1:30" ht="15">
      <c r="A23" s="61">
        <v>50</v>
      </c>
      <c r="B23" s="62" t="s">
        <v>60</v>
      </c>
      <c r="C23" s="63" t="s">
        <v>7</v>
      </c>
      <c r="D23" s="64" t="s">
        <v>122</v>
      </c>
      <c r="E23" s="134">
        <v>115</v>
      </c>
      <c r="F23" s="133" t="s">
        <v>209</v>
      </c>
      <c r="G23" s="133" t="s">
        <v>208</v>
      </c>
      <c r="H23" s="117"/>
      <c r="I23" s="117"/>
      <c r="J23" s="117"/>
      <c r="K23" s="117"/>
      <c r="L23" s="132">
        <v>1.15</v>
      </c>
      <c r="Q23" s="61">
        <v>3</v>
      </c>
      <c r="R23" s="62" t="s">
        <v>124</v>
      </c>
      <c r="S23" s="63" t="s">
        <v>7</v>
      </c>
      <c r="T23" s="64" t="s">
        <v>122</v>
      </c>
      <c r="U23" s="54">
        <v>110</v>
      </c>
      <c r="V23" s="212">
        <v>0</v>
      </c>
      <c r="W23" s="212">
        <v>0</v>
      </c>
      <c r="X23" s="146" t="s">
        <v>208</v>
      </c>
      <c r="Y23" s="212"/>
      <c r="Z23" s="146"/>
      <c r="AA23" s="146"/>
      <c r="AB23" s="146"/>
      <c r="AC23" s="212"/>
      <c r="AD23" s="156">
        <v>1.15</v>
      </c>
    </row>
    <row r="24" spans="1:30" ht="15">
      <c r="A24" s="57">
        <v>45</v>
      </c>
      <c r="B24" s="58" t="s">
        <v>138</v>
      </c>
      <c r="C24" s="59" t="s">
        <v>8</v>
      </c>
      <c r="D24" s="58" t="s">
        <v>5</v>
      </c>
      <c r="E24" s="54">
        <v>115</v>
      </c>
      <c r="F24" s="77" t="s">
        <v>209</v>
      </c>
      <c r="G24" s="77" t="s">
        <v>208</v>
      </c>
      <c r="H24" s="47"/>
      <c r="I24" s="47"/>
      <c r="J24" s="77"/>
      <c r="K24" s="47"/>
      <c r="L24" s="132">
        <v>1.15</v>
      </c>
      <c r="Q24" s="61">
        <v>24</v>
      </c>
      <c r="R24" s="62" t="s">
        <v>79</v>
      </c>
      <c r="S24" s="63" t="s">
        <v>80</v>
      </c>
      <c r="T24" s="64" t="s">
        <v>6</v>
      </c>
      <c r="U24" s="54">
        <v>110</v>
      </c>
      <c r="V24" s="77">
        <v>0</v>
      </c>
      <c r="W24" s="77" t="s">
        <v>210</v>
      </c>
      <c r="X24" s="77" t="s">
        <v>208</v>
      </c>
      <c r="Y24" s="47"/>
      <c r="Z24" s="47"/>
      <c r="AA24" s="47"/>
      <c r="AB24" s="47"/>
      <c r="AC24" s="47"/>
      <c r="AD24" s="156">
        <v>1.15</v>
      </c>
    </row>
    <row r="25" spans="1:30" ht="15">
      <c r="A25" s="61">
        <v>67</v>
      </c>
      <c r="B25" s="62" t="s">
        <v>164</v>
      </c>
      <c r="C25" s="63" t="s">
        <v>180</v>
      </c>
      <c r="D25" s="64" t="s">
        <v>165</v>
      </c>
      <c r="E25" s="54">
        <v>115</v>
      </c>
      <c r="F25" s="77" t="s">
        <v>209</v>
      </c>
      <c r="G25" s="77" t="s">
        <v>208</v>
      </c>
      <c r="H25" s="47"/>
      <c r="I25" s="47"/>
      <c r="J25" s="47"/>
      <c r="K25" s="47"/>
      <c r="L25" s="132">
        <v>1.15</v>
      </c>
      <c r="Q25" s="61">
        <v>4</v>
      </c>
      <c r="R25" s="62" t="s">
        <v>125</v>
      </c>
      <c r="S25" s="63" t="s">
        <v>7</v>
      </c>
      <c r="T25" s="64" t="s">
        <v>122</v>
      </c>
      <c r="U25" s="54">
        <v>110</v>
      </c>
      <c r="V25" s="77" t="s">
        <v>210</v>
      </c>
      <c r="W25" s="77" t="s">
        <v>210</v>
      </c>
      <c r="X25" s="77" t="s">
        <v>208</v>
      </c>
      <c r="Y25" s="47"/>
      <c r="Z25" s="47"/>
      <c r="AA25" s="77"/>
      <c r="AB25" s="47"/>
      <c r="AC25" s="47"/>
      <c r="AD25" s="156">
        <v>1.15</v>
      </c>
    </row>
    <row r="26" spans="1:30" ht="15">
      <c r="A26" s="61"/>
      <c r="B26" s="62"/>
      <c r="C26" s="63"/>
      <c r="D26" s="64"/>
      <c r="E26" s="154"/>
      <c r="F26" s="155"/>
      <c r="G26" s="155"/>
      <c r="H26" s="135"/>
      <c r="I26" s="135"/>
      <c r="J26" s="135"/>
      <c r="K26" s="135"/>
      <c r="L26" s="156"/>
      <c r="Q26" s="61">
        <v>8</v>
      </c>
      <c r="R26" s="62" t="s">
        <v>140</v>
      </c>
      <c r="S26" s="63" t="s">
        <v>8</v>
      </c>
      <c r="T26" s="161" t="s">
        <v>5</v>
      </c>
      <c r="U26" s="215">
        <v>110</v>
      </c>
      <c r="V26" s="216">
        <v>0</v>
      </c>
      <c r="W26" s="217" t="s">
        <v>209</v>
      </c>
      <c r="X26" s="217" t="s">
        <v>208</v>
      </c>
      <c r="Y26" s="216"/>
      <c r="Z26" s="217"/>
      <c r="AA26" s="217"/>
      <c r="AB26" s="217"/>
      <c r="AC26" s="216"/>
      <c r="AD26" s="156">
        <v>1.15</v>
      </c>
    </row>
    <row r="27" spans="1:30" ht="15">
      <c r="A27" s="29"/>
      <c r="B27" s="30"/>
      <c r="C27" s="31"/>
      <c r="D27" s="32"/>
      <c r="E27" s="145"/>
      <c r="F27" s="160"/>
      <c r="G27" s="160"/>
      <c r="H27" s="10"/>
      <c r="I27" s="160"/>
      <c r="J27" s="10"/>
      <c r="K27" s="160"/>
      <c r="L27" s="137"/>
      <c r="Q27" s="61">
        <v>27</v>
      </c>
      <c r="R27" s="62" t="s">
        <v>169</v>
      </c>
      <c r="S27" s="63" t="s">
        <v>170</v>
      </c>
      <c r="T27" s="64" t="s">
        <v>6</v>
      </c>
      <c r="U27" s="215">
        <v>110</v>
      </c>
      <c r="V27" s="218" t="s">
        <v>208</v>
      </c>
      <c r="W27" s="219"/>
      <c r="X27" s="218"/>
      <c r="Y27" s="218"/>
      <c r="Z27" s="218"/>
      <c r="AA27" s="218"/>
      <c r="AB27" s="218"/>
      <c r="AC27" s="218"/>
      <c r="AD27" s="220" t="s">
        <v>30</v>
      </c>
    </row>
    <row r="28" spans="1:31" ht="15">
      <c r="A28" s="29"/>
      <c r="B28" s="30"/>
      <c r="C28" s="31"/>
      <c r="D28" s="32"/>
      <c r="E28" s="67"/>
      <c r="F28" s="136"/>
      <c r="G28" s="66"/>
      <c r="H28" s="66"/>
      <c r="I28" s="66"/>
      <c r="J28" s="66"/>
      <c r="K28" s="136"/>
      <c r="L28" s="137"/>
      <c r="T28" s="65"/>
      <c r="U28" s="67"/>
      <c r="V28" s="213"/>
      <c r="W28" s="213"/>
      <c r="X28" s="213"/>
      <c r="Y28" s="213"/>
      <c r="Z28" s="214"/>
      <c r="AA28" s="214"/>
      <c r="AB28" s="214"/>
      <c r="AC28" s="213"/>
      <c r="AD28" s="137"/>
      <c r="AE28" s="65"/>
    </row>
    <row r="29" spans="1:31" ht="15">
      <c r="A29" s="65"/>
      <c r="B29" s="65"/>
      <c r="C29" s="65"/>
      <c r="D29" s="65"/>
      <c r="E29" s="67"/>
      <c r="F29" s="136"/>
      <c r="G29" s="66"/>
      <c r="H29" s="66"/>
      <c r="I29" s="66"/>
      <c r="J29" s="136"/>
      <c r="K29" s="66"/>
      <c r="L29" s="137"/>
      <c r="T29" s="65"/>
      <c r="U29" s="67"/>
      <c r="V29" s="213"/>
      <c r="W29" s="213"/>
      <c r="X29" s="213"/>
      <c r="Y29" s="213"/>
      <c r="Z29" s="214"/>
      <c r="AA29" s="214"/>
      <c r="AB29" s="214"/>
      <c r="AC29" s="213"/>
      <c r="AD29" s="137"/>
      <c r="AE29" s="65"/>
    </row>
    <row r="30" spans="1:31" ht="1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Q30" s="65"/>
      <c r="R30" s="65"/>
      <c r="S30" s="65"/>
      <c r="T30" s="65"/>
      <c r="U30" s="67"/>
      <c r="V30" s="66"/>
      <c r="W30" s="66"/>
      <c r="X30" s="66"/>
      <c r="Y30" s="66"/>
      <c r="Z30" s="136"/>
      <c r="AA30" s="136"/>
      <c r="AB30" s="136"/>
      <c r="AC30" s="66"/>
      <c r="AD30" s="69"/>
      <c r="AE30" s="65"/>
    </row>
    <row r="31" spans="17:30" ht="15">
      <c r="Q31" s="29"/>
      <c r="R31" s="30"/>
      <c r="S31" s="31"/>
      <c r="T31" s="32"/>
      <c r="U31" s="67"/>
      <c r="V31" s="66"/>
      <c r="W31" s="66"/>
      <c r="X31" s="66"/>
      <c r="Y31" s="66"/>
      <c r="Z31" s="136"/>
      <c r="AA31" s="136"/>
      <c r="AB31" s="136"/>
      <c r="AC31" s="66"/>
      <c r="AD31" s="69"/>
    </row>
    <row r="32" spans="17:30" ht="15">
      <c r="Q32" s="65"/>
      <c r="R32" s="65"/>
      <c r="S32" s="65"/>
      <c r="T32" s="65"/>
      <c r="U32" s="67"/>
      <c r="V32" s="66"/>
      <c r="W32" s="66"/>
      <c r="X32" s="66"/>
      <c r="Y32" s="66"/>
      <c r="Z32" s="136"/>
      <c r="AA32" s="136"/>
      <c r="AB32" s="136"/>
      <c r="AC32" s="66"/>
      <c r="AD32" s="69"/>
    </row>
    <row r="33" spans="17:31" ht="15">
      <c r="Q33" s="29"/>
      <c r="R33" s="30"/>
      <c r="S33" s="31"/>
      <c r="T33" s="34"/>
      <c r="U33" s="67"/>
      <c r="V33" s="66"/>
      <c r="W33" s="66"/>
      <c r="X33" s="66"/>
      <c r="Y33" s="66"/>
      <c r="Z33" s="136"/>
      <c r="AA33" s="136"/>
      <c r="AB33" s="136"/>
      <c r="AC33" s="66"/>
      <c r="AD33" s="69"/>
      <c r="AE33" s="65"/>
    </row>
    <row r="34" spans="17:31" ht="15">
      <c r="Q34" s="29"/>
      <c r="R34" s="30"/>
      <c r="S34" s="31"/>
      <c r="T34" s="34"/>
      <c r="U34" s="67"/>
      <c r="V34" s="66"/>
      <c r="W34" s="66"/>
      <c r="X34" s="66"/>
      <c r="Y34" s="66"/>
      <c r="Z34" s="136"/>
      <c r="AA34" s="136"/>
      <c r="AB34" s="136"/>
      <c r="AC34" s="66"/>
      <c r="AD34" s="69"/>
      <c r="AE34" s="65"/>
    </row>
    <row r="35" spans="17:31" ht="15">
      <c r="Q35" s="29"/>
      <c r="R35" s="30"/>
      <c r="S35" s="31"/>
      <c r="T35" s="34"/>
      <c r="U35" s="67"/>
      <c r="V35" s="66"/>
      <c r="W35" s="66"/>
      <c r="X35" s="66"/>
      <c r="Y35" s="66"/>
      <c r="Z35" s="136"/>
      <c r="AA35" s="136"/>
      <c r="AB35" s="136"/>
      <c r="AC35" s="66"/>
      <c r="AD35" s="69"/>
      <c r="AE35" s="65"/>
    </row>
    <row r="36" spans="17:31" ht="15">
      <c r="Q36" s="65"/>
      <c r="R36" s="65"/>
      <c r="S36" s="65"/>
      <c r="T36" s="65"/>
      <c r="U36" s="67"/>
      <c r="V36" s="66"/>
      <c r="W36" s="66"/>
      <c r="X36" s="66"/>
      <c r="Y36" s="66"/>
      <c r="Z36" s="136"/>
      <c r="AA36" s="136"/>
      <c r="AB36" s="136"/>
      <c r="AC36" s="66"/>
      <c r="AD36" s="69"/>
      <c r="AE36" s="65"/>
    </row>
    <row r="37" spans="17:31" ht="12.75"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</row>
  </sheetData>
  <sheetProtection/>
  <mergeCells count="38">
    <mergeCell ref="C6:C7"/>
    <mergeCell ref="D6:D7"/>
    <mergeCell ref="A1:L1"/>
    <mergeCell ref="K6:K7"/>
    <mergeCell ref="E6:E7"/>
    <mergeCell ref="F6:F7"/>
    <mergeCell ref="F5:G5"/>
    <mergeCell ref="A3:B3"/>
    <mergeCell ref="D3:E3"/>
    <mergeCell ref="F3:J3"/>
    <mergeCell ref="F4:J4"/>
    <mergeCell ref="G6:G7"/>
    <mergeCell ref="H6:H7"/>
    <mergeCell ref="I6:I7"/>
    <mergeCell ref="J6:J7"/>
    <mergeCell ref="A6:A7"/>
    <mergeCell ref="B6:B7"/>
    <mergeCell ref="W6:W7"/>
    <mergeCell ref="Q1:AC1"/>
    <mergeCell ref="Q3:R3"/>
    <mergeCell ref="T3:U3"/>
    <mergeCell ref="V3:Z3"/>
    <mergeCell ref="V4:Z4"/>
    <mergeCell ref="L6:L7"/>
    <mergeCell ref="AC6:AC7"/>
    <mergeCell ref="V5:W5"/>
    <mergeCell ref="Q6:Q7"/>
    <mergeCell ref="R6:R7"/>
    <mergeCell ref="S6:S7"/>
    <mergeCell ref="T6:T7"/>
    <mergeCell ref="U6:U7"/>
    <mergeCell ref="V6:V7"/>
    <mergeCell ref="AD6:AD7"/>
    <mergeCell ref="X6:X7"/>
    <mergeCell ref="Y6:Y7"/>
    <mergeCell ref="Z6:Z7"/>
    <mergeCell ref="AA6:AA7"/>
    <mergeCell ref="AB6:AB7"/>
  </mergeCells>
  <printOptions/>
  <pageMargins left="0.1968503937007874" right="0.1968503937007874" top="0.4330708661417323" bottom="0.1968503937007874" header="0.1968503937007874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37">
      <selection activeCell="N49" sqref="N49"/>
    </sheetView>
  </sheetViews>
  <sheetFormatPr defaultColWidth="9.140625" defaultRowHeight="12.75"/>
  <cols>
    <col min="1" max="1" width="7.421875" style="0" customWidth="1"/>
    <col min="2" max="2" width="24.57421875" style="0" customWidth="1"/>
    <col min="3" max="3" width="11.00390625" style="0" customWidth="1"/>
    <col min="4" max="4" width="23.7109375" style="0" customWidth="1"/>
  </cols>
  <sheetData>
    <row r="1" spans="1:9" ht="20.25" customHeight="1">
      <c r="A1" s="202" t="s">
        <v>20</v>
      </c>
      <c r="B1" s="202"/>
      <c r="C1" s="202"/>
      <c r="D1" s="202"/>
      <c r="E1" s="202"/>
      <c r="F1" s="202"/>
      <c r="G1" s="202"/>
      <c r="H1" s="202"/>
      <c r="I1" s="38"/>
    </row>
    <row r="2" spans="1:9" ht="27" customHeight="1">
      <c r="A2" s="202"/>
      <c r="B2" s="202"/>
      <c r="C2" s="202"/>
      <c r="D2" s="202"/>
      <c r="E2" s="202"/>
      <c r="F2" s="202"/>
      <c r="G2" s="202"/>
      <c r="H2" s="202"/>
      <c r="I2" s="38"/>
    </row>
    <row r="3" spans="1:9" ht="23.25">
      <c r="A3" s="38"/>
      <c r="B3" s="38"/>
      <c r="C3" s="38"/>
      <c r="D3" s="38"/>
      <c r="E3" s="38"/>
      <c r="F3" s="38"/>
      <c r="G3" s="38"/>
      <c r="H3" s="38"/>
      <c r="I3" s="38"/>
    </row>
    <row r="4" spans="1:9" ht="27" customHeight="1">
      <c r="A4" s="198" t="s">
        <v>11</v>
      </c>
      <c r="B4" s="198"/>
      <c r="C4" s="200" t="s">
        <v>23</v>
      </c>
      <c r="D4" s="200"/>
      <c r="E4" s="200"/>
      <c r="F4" s="200"/>
      <c r="G4" s="200"/>
      <c r="H4" s="52"/>
      <c r="I4" s="52"/>
    </row>
    <row r="5" spans="1:9" ht="18.75">
      <c r="A5" s="39" t="s">
        <v>85</v>
      </c>
      <c r="B5" s="53"/>
      <c r="C5" s="199" t="s">
        <v>13</v>
      </c>
      <c r="D5" s="199"/>
      <c r="E5" s="199"/>
      <c r="F5" s="199"/>
      <c r="G5" s="199"/>
      <c r="H5" s="53"/>
      <c r="I5" s="53"/>
    </row>
    <row r="6" spans="1:10" ht="15.75">
      <c r="A6" s="51"/>
      <c r="B6" s="40"/>
      <c r="C6" s="198"/>
      <c r="D6" s="198"/>
      <c r="E6" s="39"/>
      <c r="F6" s="39"/>
      <c r="G6" s="39"/>
      <c r="H6" s="41"/>
      <c r="I6" s="151"/>
      <c r="J6" s="65"/>
    </row>
    <row r="7" spans="1:10" ht="45">
      <c r="A7" s="42" t="s">
        <v>14</v>
      </c>
      <c r="B7" s="42" t="s">
        <v>15</v>
      </c>
      <c r="C7" s="42" t="s">
        <v>16</v>
      </c>
      <c r="D7" s="42" t="s">
        <v>17</v>
      </c>
      <c r="E7" s="44">
        <v>1</v>
      </c>
      <c r="F7" s="44">
        <v>2</v>
      </c>
      <c r="G7" s="45">
        <v>3</v>
      </c>
      <c r="H7" s="94" t="s">
        <v>18</v>
      </c>
      <c r="I7" s="152"/>
      <c r="J7" s="65"/>
    </row>
    <row r="8" spans="1:10" ht="15">
      <c r="A8" s="61">
        <v>47</v>
      </c>
      <c r="B8" s="62" t="s">
        <v>129</v>
      </c>
      <c r="C8" s="63" t="s">
        <v>8</v>
      </c>
      <c r="D8" s="64" t="s">
        <v>122</v>
      </c>
      <c r="E8" s="225">
        <v>7.72</v>
      </c>
      <c r="F8" s="148">
        <v>9.25</v>
      </c>
      <c r="G8" s="74">
        <v>9.05</v>
      </c>
      <c r="H8" s="83">
        <v>9.25</v>
      </c>
      <c r="I8" s="113"/>
      <c r="J8" s="65"/>
    </row>
    <row r="9" spans="1:10" ht="15">
      <c r="A9" s="61">
        <v>41</v>
      </c>
      <c r="B9" s="62" t="s">
        <v>148</v>
      </c>
      <c r="C9" s="63" t="s">
        <v>149</v>
      </c>
      <c r="D9" s="64" t="s">
        <v>145</v>
      </c>
      <c r="E9" s="225">
        <v>8.48</v>
      </c>
      <c r="F9" s="77">
        <v>8.88</v>
      </c>
      <c r="G9" s="226">
        <v>8.89</v>
      </c>
      <c r="H9" s="91">
        <v>8.89</v>
      </c>
      <c r="I9" s="113"/>
      <c r="J9" s="65"/>
    </row>
    <row r="10" spans="1:10" ht="15">
      <c r="A10" s="61">
        <v>33</v>
      </c>
      <c r="B10" s="62" t="s">
        <v>119</v>
      </c>
      <c r="C10" s="63" t="s">
        <v>7</v>
      </c>
      <c r="D10" s="64" t="s">
        <v>120</v>
      </c>
      <c r="E10" s="225">
        <v>6.15</v>
      </c>
      <c r="F10" s="77">
        <v>7.09</v>
      </c>
      <c r="G10" s="75">
        <v>7.93</v>
      </c>
      <c r="H10" s="83">
        <v>7.93</v>
      </c>
      <c r="I10" s="113"/>
      <c r="J10" s="65"/>
    </row>
    <row r="11" spans="1:10" ht="15">
      <c r="A11" s="57">
        <v>39</v>
      </c>
      <c r="B11" s="58" t="s">
        <v>53</v>
      </c>
      <c r="C11" s="59" t="s">
        <v>58</v>
      </c>
      <c r="D11" s="58" t="s">
        <v>145</v>
      </c>
      <c r="E11" s="225">
        <v>7.81</v>
      </c>
      <c r="F11" s="148">
        <v>7.86</v>
      </c>
      <c r="G11" s="74">
        <v>7.64</v>
      </c>
      <c r="H11" s="87">
        <v>7.86</v>
      </c>
      <c r="I11" s="113"/>
      <c r="J11" s="65"/>
    </row>
    <row r="12" spans="1:10" ht="15">
      <c r="A12" s="61">
        <v>42</v>
      </c>
      <c r="B12" s="62" t="s">
        <v>150</v>
      </c>
      <c r="C12" s="63" t="s">
        <v>151</v>
      </c>
      <c r="D12" s="64" t="s">
        <v>145</v>
      </c>
      <c r="E12" s="225">
        <v>7.21</v>
      </c>
      <c r="F12" s="222">
        <v>7.79</v>
      </c>
      <c r="G12" s="74">
        <v>7.08</v>
      </c>
      <c r="H12" s="83">
        <v>7.79</v>
      </c>
      <c r="I12" s="113"/>
      <c r="J12" s="65"/>
    </row>
    <row r="13" spans="1:10" ht="15">
      <c r="A13" s="61">
        <v>40</v>
      </c>
      <c r="B13" s="62" t="s">
        <v>55</v>
      </c>
      <c r="C13" s="63" t="s">
        <v>147</v>
      </c>
      <c r="D13" s="64" t="s">
        <v>145</v>
      </c>
      <c r="E13" s="148">
        <v>7.54</v>
      </c>
      <c r="F13" s="77">
        <v>7.39</v>
      </c>
      <c r="G13" s="74">
        <v>6.92</v>
      </c>
      <c r="H13" s="83">
        <v>7.54</v>
      </c>
      <c r="I13" s="113"/>
      <c r="J13" s="65"/>
    </row>
    <row r="14" spans="1:10" ht="15">
      <c r="A14" s="57">
        <v>38</v>
      </c>
      <c r="B14" s="58" t="s">
        <v>109</v>
      </c>
      <c r="C14" s="59" t="s">
        <v>110</v>
      </c>
      <c r="D14" s="58" t="s">
        <v>102</v>
      </c>
      <c r="E14" s="225">
        <v>6.48</v>
      </c>
      <c r="F14" s="222">
        <v>7.18</v>
      </c>
      <c r="G14" s="223" t="s">
        <v>189</v>
      </c>
      <c r="H14" s="87">
        <v>7.18</v>
      </c>
      <c r="I14" s="113"/>
      <c r="J14" s="65"/>
    </row>
    <row r="15" spans="1:10" ht="15">
      <c r="A15" s="61">
        <v>35</v>
      </c>
      <c r="B15" s="62" t="s">
        <v>186</v>
      </c>
      <c r="C15" s="63" t="s">
        <v>106</v>
      </c>
      <c r="D15" s="64" t="s">
        <v>165</v>
      </c>
      <c r="E15" s="225">
        <v>6.52</v>
      </c>
      <c r="F15" s="222">
        <v>7.09</v>
      </c>
      <c r="G15" s="74">
        <v>6.99</v>
      </c>
      <c r="H15" s="83">
        <v>7.09</v>
      </c>
      <c r="I15" s="113"/>
      <c r="J15" s="65"/>
    </row>
    <row r="16" spans="1:10" ht="15">
      <c r="A16" s="57">
        <v>48</v>
      </c>
      <c r="B16" s="58" t="s">
        <v>130</v>
      </c>
      <c r="C16" s="59" t="s">
        <v>7</v>
      </c>
      <c r="D16" s="58" t="s">
        <v>122</v>
      </c>
      <c r="E16" s="225">
        <v>5.73</v>
      </c>
      <c r="F16" s="221">
        <v>6.37</v>
      </c>
      <c r="G16" s="75">
        <v>6.88</v>
      </c>
      <c r="H16" s="83">
        <v>6.88</v>
      </c>
      <c r="I16" s="113"/>
      <c r="J16" s="65"/>
    </row>
    <row r="17" spans="1:10" ht="15">
      <c r="A17" s="61">
        <v>34</v>
      </c>
      <c r="B17" s="62" t="s">
        <v>121</v>
      </c>
      <c r="C17" s="63" t="s">
        <v>7</v>
      </c>
      <c r="D17" s="64" t="s">
        <v>120</v>
      </c>
      <c r="E17" s="222">
        <v>6.74</v>
      </c>
      <c r="F17" s="77">
        <v>6.26</v>
      </c>
      <c r="G17" s="227">
        <v>6.55</v>
      </c>
      <c r="H17" s="91">
        <v>6.74</v>
      </c>
      <c r="I17" s="113"/>
      <c r="J17" s="65"/>
    </row>
    <row r="18" spans="1:10" ht="15">
      <c r="A18" s="61">
        <v>43</v>
      </c>
      <c r="B18" s="62" t="s">
        <v>135</v>
      </c>
      <c r="C18" s="63" t="s">
        <v>8</v>
      </c>
      <c r="D18" s="64" t="s">
        <v>5</v>
      </c>
      <c r="E18" s="225">
        <v>6.45</v>
      </c>
      <c r="F18" s="221">
        <v>6.26</v>
      </c>
      <c r="G18" s="228">
        <v>6.52</v>
      </c>
      <c r="H18" s="85">
        <v>6.52</v>
      </c>
      <c r="I18" s="113"/>
      <c r="J18" s="65"/>
    </row>
    <row r="19" spans="1:10" ht="15">
      <c r="A19" s="61">
        <v>50</v>
      </c>
      <c r="B19" s="62" t="s">
        <v>60</v>
      </c>
      <c r="C19" s="63" t="s">
        <v>7</v>
      </c>
      <c r="D19" s="64" t="s">
        <v>122</v>
      </c>
      <c r="E19" s="225">
        <v>5.48</v>
      </c>
      <c r="F19" s="77">
        <v>5.39</v>
      </c>
      <c r="G19" s="75">
        <v>6.37</v>
      </c>
      <c r="H19" s="83">
        <v>6.37</v>
      </c>
      <c r="I19" s="113"/>
      <c r="J19" s="65"/>
    </row>
    <row r="20" spans="1:10" ht="15">
      <c r="A20" s="61">
        <v>30</v>
      </c>
      <c r="B20" s="62" t="s">
        <v>72</v>
      </c>
      <c r="C20" s="63" t="s">
        <v>69</v>
      </c>
      <c r="D20" s="64" t="s">
        <v>6</v>
      </c>
      <c r="E20" s="225">
        <v>5.63</v>
      </c>
      <c r="F20" s="222">
        <v>5.88</v>
      </c>
      <c r="G20" s="74">
        <v>5.37</v>
      </c>
      <c r="H20" s="87">
        <v>5.88</v>
      </c>
      <c r="I20" s="113"/>
      <c r="J20" s="65"/>
    </row>
    <row r="21" spans="1:10" ht="15">
      <c r="A21" s="61">
        <v>44</v>
      </c>
      <c r="B21" s="62" t="s">
        <v>66</v>
      </c>
      <c r="C21" s="63" t="s">
        <v>7</v>
      </c>
      <c r="D21" s="64" t="s">
        <v>5</v>
      </c>
      <c r="E21" s="225">
        <v>5.82</v>
      </c>
      <c r="F21" s="222">
        <v>5.85</v>
      </c>
      <c r="G21" s="223">
        <v>5.8</v>
      </c>
      <c r="H21" s="83">
        <v>5.85</v>
      </c>
      <c r="I21" s="113"/>
      <c r="J21" s="65"/>
    </row>
    <row r="22" spans="1:10" ht="15">
      <c r="A22" s="57">
        <v>45</v>
      </c>
      <c r="B22" s="58" t="s">
        <v>138</v>
      </c>
      <c r="C22" s="59" t="s">
        <v>8</v>
      </c>
      <c r="D22" s="58" t="s">
        <v>5</v>
      </c>
      <c r="E22" s="77">
        <v>5.03</v>
      </c>
      <c r="F22" s="221">
        <v>5.49</v>
      </c>
      <c r="G22" s="75">
        <v>5.76</v>
      </c>
      <c r="H22" s="87">
        <v>5.76</v>
      </c>
      <c r="I22" s="113"/>
      <c r="J22" s="65"/>
    </row>
    <row r="23" spans="1:10" ht="15">
      <c r="A23" s="61">
        <v>67</v>
      </c>
      <c r="B23" s="62" t="s">
        <v>164</v>
      </c>
      <c r="C23" s="63" t="s">
        <v>180</v>
      </c>
      <c r="D23" s="64" t="s">
        <v>165</v>
      </c>
      <c r="E23" s="225" t="s">
        <v>189</v>
      </c>
      <c r="F23" s="221">
        <v>4.76</v>
      </c>
      <c r="G23" s="228">
        <v>5.18</v>
      </c>
      <c r="H23" s="85">
        <v>5.18</v>
      </c>
      <c r="I23" s="113"/>
      <c r="J23" s="65"/>
    </row>
    <row r="24" spans="1:10" ht="15">
      <c r="A24" s="61">
        <v>29</v>
      </c>
      <c r="B24" s="62" t="s">
        <v>74</v>
      </c>
      <c r="C24" s="63" t="s">
        <v>70</v>
      </c>
      <c r="D24" s="64" t="s">
        <v>6</v>
      </c>
      <c r="E24" s="225">
        <v>4.78</v>
      </c>
      <c r="F24" s="148">
        <v>5.06</v>
      </c>
      <c r="G24" s="74">
        <v>4.87</v>
      </c>
      <c r="H24" s="83">
        <v>5.06</v>
      </c>
      <c r="I24" s="113"/>
      <c r="J24" s="65"/>
    </row>
    <row r="25" spans="1:10" ht="15">
      <c r="A25" s="61">
        <v>46</v>
      </c>
      <c r="B25" s="62" t="s">
        <v>128</v>
      </c>
      <c r="C25" s="63" t="s">
        <v>8</v>
      </c>
      <c r="D25" s="64" t="s">
        <v>122</v>
      </c>
      <c r="E25" s="225"/>
      <c r="F25" s="221"/>
      <c r="G25" s="74"/>
      <c r="H25" s="83" t="s">
        <v>31</v>
      </c>
      <c r="I25" s="113"/>
      <c r="J25" s="65"/>
    </row>
    <row r="26" spans="9:10" ht="15">
      <c r="I26" s="68"/>
      <c r="J26" s="65"/>
    </row>
    <row r="27" spans="5:10" ht="12.75">
      <c r="E27" s="65"/>
      <c r="F27" s="65"/>
      <c r="G27" s="65"/>
      <c r="H27" s="65"/>
      <c r="I27" s="65"/>
      <c r="J27" s="65"/>
    </row>
    <row r="28" ht="12.75">
      <c r="J28" s="65"/>
    </row>
    <row r="29" ht="12.75">
      <c r="J29" s="65"/>
    </row>
    <row r="30" ht="12.75">
      <c r="J30" s="65"/>
    </row>
    <row r="31" ht="12.75">
      <c r="J31" s="65"/>
    </row>
    <row r="32" ht="12.75">
      <c r="J32" s="65"/>
    </row>
    <row r="33" spans="1:10" ht="20.25" customHeight="1">
      <c r="A33" s="202" t="s">
        <v>20</v>
      </c>
      <c r="B33" s="202"/>
      <c r="C33" s="202"/>
      <c r="D33" s="202"/>
      <c r="E33" s="202"/>
      <c r="F33" s="202"/>
      <c r="G33" s="202"/>
      <c r="H33" s="202"/>
      <c r="J33" s="65"/>
    </row>
    <row r="34" spans="1:10" ht="25.5" customHeight="1">
      <c r="A34" s="202"/>
      <c r="B34" s="202"/>
      <c r="C34" s="202"/>
      <c r="D34" s="202"/>
      <c r="E34" s="202"/>
      <c r="F34" s="202"/>
      <c r="G34" s="202"/>
      <c r="H34" s="202"/>
      <c r="J34" s="65"/>
    </row>
    <row r="35" spans="1:10" ht="23.25">
      <c r="A35" s="38"/>
      <c r="B35" s="38"/>
      <c r="C35" s="38"/>
      <c r="D35" s="38"/>
      <c r="E35" s="38"/>
      <c r="F35" s="38"/>
      <c r="G35" s="38"/>
      <c r="H35" s="38"/>
      <c r="J35" s="65"/>
    </row>
    <row r="36" spans="1:10" ht="27">
      <c r="A36" s="198" t="s">
        <v>11</v>
      </c>
      <c r="B36" s="198"/>
      <c r="C36" s="200" t="s">
        <v>23</v>
      </c>
      <c r="D36" s="200"/>
      <c r="E36" s="200"/>
      <c r="F36" s="200"/>
      <c r="G36" s="200"/>
      <c r="H36" s="52"/>
      <c r="J36" s="65"/>
    </row>
    <row r="37" spans="1:10" ht="18.75">
      <c r="A37" s="39" t="s">
        <v>85</v>
      </c>
      <c r="B37" s="53"/>
      <c r="C37" s="199" t="s">
        <v>19</v>
      </c>
      <c r="D37" s="199"/>
      <c r="E37" s="199"/>
      <c r="F37" s="199"/>
      <c r="G37" s="199"/>
      <c r="H37" s="53"/>
      <c r="J37" s="65"/>
    </row>
    <row r="38" spans="1:10" ht="15.75">
      <c r="A38" s="51"/>
      <c r="B38" s="40"/>
      <c r="C38" s="198"/>
      <c r="D38" s="198"/>
      <c r="E38" s="39"/>
      <c r="F38" s="39"/>
      <c r="G38" s="39"/>
      <c r="H38" s="41"/>
      <c r="J38" s="65"/>
    </row>
    <row r="39" spans="1:10" ht="45">
      <c r="A39" s="95" t="s">
        <v>14</v>
      </c>
      <c r="B39" s="42" t="s">
        <v>15</v>
      </c>
      <c r="C39" s="42" t="s">
        <v>16</v>
      </c>
      <c r="D39" s="42" t="s">
        <v>17</v>
      </c>
      <c r="E39" s="44">
        <v>1</v>
      </c>
      <c r="F39" s="44">
        <v>2</v>
      </c>
      <c r="G39" s="45">
        <v>3</v>
      </c>
      <c r="H39" s="46" t="s">
        <v>18</v>
      </c>
      <c r="J39" s="65"/>
    </row>
    <row r="40" spans="1:10" ht="15">
      <c r="A40" s="61">
        <v>1</v>
      </c>
      <c r="B40" s="62" t="s">
        <v>61</v>
      </c>
      <c r="C40" s="63" t="s">
        <v>8</v>
      </c>
      <c r="D40" s="64" t="s">
        <v>122</v>
      </c>
      <c r="E40" s="229">
        <v>10.68</v>
      </c>
      <c r="F40" s="222">
        <v>10.91</v>
      </c>
      <c r="G40" s="223">
        <v>10.52</v>
      </c>
      <c r="H40" s="76">
        <v>10.91</v>
      </c>
      <c r="J40" s="65"/>
    </row>
    <row r="41" spans="1:10" ht="15">
      <c r="A41" s="57">
        <v>6</v>
      </c>
      <c r="B41" s="58" t="s">
        <v>127</v>
      </c>
      <c r="C41" s="59" t="s">
        <v>8</v>
      </c>
      <c r="D41" s="58" t="s">
        <v>122</v>
      </c>
      <c r="E41" s="231">
        <v>10.3</v>
      </c>
      <c r="F41" s="221">
        <v>10.39</v>
      </c>
      <c r="G41" s="75">
        <v>10.54</v>
      </c>
      <c r="H41" s="75">
        <v>10.54</v>
      </c>
      <c r="J41" s="65"/>
    </row>
    <row r="42" spans="1:10" ht="15">
      <c r="A42" s="61">
        <v>9</v>
      </c>
      <c r="B42" s="62" t="s">
        <v>64</v>
      </c>
      <c r="C42" s="63" t="s">
        <v>7</v>
      </c>
      <c r="D42" s="64" t="s">
        <v>5</v>
      </c>
      <c r="E42" s="229">
        <v>8.91</v>
      </c>
      <c r="F42" s="77">
        <v>8.93</v>
      </c>
      <c r="G42" s="75">
        <v>9.38</v>
      </c>
      <c r="H42" s="75">
        <v>9.38</v>
      </c>
      <c r="J42" s="65"/>
    </row>
    <row r="43" spans="1:10" ht="15">
      <c r="A43" s="61">
        <v>19</v>
      </c>
      <c r="B43" s="62" t="s">
        <v>99</v>
      </c>
      <c r="C43" s="63" t="s">
        <v>7</v>
      </c>
      <c r="D43" s="64" t="s">
        <v>93</v>
      </c>
      <c r="E43" s="224" t="s">
        <v>189</v>
      </c>
      <c r="F43" s="235">
        <v>9.03</v>
      </c>
      <c r="G43" s="223">
        <v>7.43</v>
      </c>
      <c r="H43" s="76">
        <v>9.03</v>
      </c>
      <c r="J43" s="65"/>
    </row>
    <row r="44" spans="1:10" ht="15">
      <c r="A44" s="61">
        <v>24</v>
      </c>
      <c r="B44" s="62" t="s">
        <v>79</v>
      </c>
      <c r="C44" s="63" t="s">
        <v>80</v>
      </c>
      <c r="D44" s="64" t="s">
        <v>6</v>
      </c>
      <c r="E44" s="229">
        <v>8.51</v>
      </c>
      <c r="F44" s="222">
        <v>8.74</v>
      </c>
      <c r="G44" s="74" t="s">
        <v>189</v>
      </c>
      <c r="H44" s="75">
        <v>8.74</v>
      </c>
      <c r="J44" s="65"/>
    </row>
    <row r="45" spans="1:10" ht="15">
      <c r="A45" s="61">
        <v>11</v>
      </c>
      <c r="B45" s="62" t="s">
        <v>166</v>
      </c>
      <c r="C45" s="63" t="s">
        <v>167</v>
      </c>
      <c r="D45" s="64" t="s">
        <v>145</v>
      </c>
      <c r="E45" s="229">
        <v>8.25</v>
      </c>
      <c r="F45" s="148">
        <v>8.38</v>
      </c>
      <c r="G45" s="74">
        <v>8.12</v>
      </c>
      <c r="H45" s="75">
        <v>8.38</v>
      </c>
      <c r="J45" s="65"/>
    </row>
    <row r="46" spans="1:10" ht="15">
      <c r="A46" s="61">
        <v>25</v>
      </c>
      <c r="B46" s="62" t="s">
        <v>77</v>
      </c>
      <c r="C46" s="63" t="s">
        <v>78</v>
      </c>
      <c r="D46" s="64" t="s">
        <v>6</v>
      </c>
      <c r="E46" s="230" t="s">
        <v>189</v>
      </c>
      <c r="F46" s="221" t="s">
        <v>189</v>
      </c>
      <c r="G46" s="75">
        <v>8.33</v>
      </c>
      <c r="H46" s="76">
        <v>8.33</v>
      </c>
      <c r="J46" s="65"/>
    </row>
    <row r="47" spans="1:10" ht="15">
      <c r="A47" s="61">
        <v>2</v>
      </c>
      <c r="B47" s="62" t="s">
        <v>123</v>
      </c>
      <c r="C47" s="63" t="s">
        <v>8</v>
      </c>
      <c r="D47" s="64" t="s">
        <v>122</v>
      </c>
      <c r="E47" s="233">
        <v>8.15</v>
      </c>
      <c r="F47" s="221">
        <v>7.8</v>
      </c>
      <c r="G47" s="223">
        <v>7.17</v>
      </c>
      <c r="H47" s="76">
        <v>8.15</v>
      </c>
      <c r="J47" s="65"/>
    </row>
    <row r="48" spans="1:10" ht="15">
      <c r="A48" s="61">
        <v>8</v>
      </c>
      <c r="B48" s="62" t="s">
        <v>140</v>
      </c>
      <c r="C48" s="63" t="s">
        <v>8</v>
      </c>
      <c r="D48" s="64" t="s">
        <v>5</v>
      </c>
      <c r="E48" s="233">
        <v>7.93</v>
      </c>
      <c r="F48" s="221">
        <v>7.64</v>
      </c>
      <c r="G48" s="74">
        <v>7.69</v>
      </c>
      <c r="H48" s="75">
        <v>7.93</v>
      </c>
      <c r="J48" s="65"/>
    </row>
    <row r="49" spans="1:10" ht="15">
      <c r="A49" s="57">
        <v>20</v>
      </c>
      <c r="B49" s="58" t="s">
        <v>52</v>
      </c>
      <c r="C49" s="59" t="s">
        <v>8</v>
      </c>
      <c r="D49" s="58" t="s">
        <v>9</v>
      </c>
      <c r="E49" s="234">
        <v>7.8</v>
      </c>
      <c r="F49" s="221">
        <v>7.38</v>
      </c>
      <c r="G49" s="223">
        <v>7.1</v>
      </c>
      <c r="H49" s="76">
        <v>7.8</v>
      </c>
      <c r="J49" s="65"/>
    </row>
    <row r="50" spans="1:10" ht="15">
      <c r="A50" s="61">
        <v>4</v>
      </c>
      <c r="B50" s="62" t="s">
        <v>125</v>
      </c>
      <c r="C50" s="63" t="s">
        <v>7</v>
      </c>
      <c r="D50" s="64" t="s">
        <v>122</v>
      </c>
      <c r="E50" s="229">
        <v>5.95</v>
      </c>
      <c r="F50" s="222">
        <v>7.2</v>
      </c>
      <c r="G50" s="74">
        <v>6.88</v>
      </c>
      <c r="H50" s="76">
        <v>7.2</v>
      </c>
      <c r="J50" s="65"/>
    </row>
    <row r="51" spans="1:10" ht="15">
      <c r="A51" s="61">
        <v>7</v>
      </c>
      <c r="B51" s="62" t="s">
        <v>139</v>
      </c>
      <c r="C51" s="63" t="s">
        <v>7</v>
      </c>
      <c r="D51" s="64" t="s">
        <v>5</v>
      </c>
      <c r="E51" s="229" t="s">
        <v>189</v>
      </c>
      <c r="F51" s="222">
        <v>6.99</v>
      </c>
      <c r="G51" s="74" t="s">
        <v>189</v>
      </c>
      <c r="H51" s="75">
        <v>6.99</v>
      </c>
      <c r="J51" s="65"/>
    </row>
    <row r="52" spans="1:10" ht="15">
      <c r="A52" s="61">
        <v>21</v>
      </c>
      <c r="B52" s="62" t="s">
        <v>84</v>
      </c>
      <c r="C52" s="63" t="s">
        <v>168</v>
      </c>
      <c r="D52" s="64" t="s">
        <v>6</v>
      </c>
      <c r="E52" s="233">
        <v>6.92</v>
      </c>
      <c r="F52" s="221">
        <v>6.5</v>
      </c>
      <c r="G52" s="223">
        <v>5.91</v>
      </c>
      <c r="H52" s="76">
        <v>6.92</v>
      </c>
      <c r="J52" s="65"/>
    </row>
    <row r="53" spans="1:8" ht="15">
      <c r="A53" s="57">
        <v>15</v>
      </c>
      <c r="B53" s="58" t="s">
        <v>100</v>
      </c>
      <c r="C53" s="59" t="s">
        <v>101</v>
      </c>
      <c r="D53" s="58" t="s">
        <v>102</v>
      </c>
      <c r="E53" s="133" t="s">
        <v>189</v>
      </c>
      <c r="F53" s="232">
        <v>6.3</v>
      </c>
      <c r="G53" s="75">
        <v>6.83</v>
      </c>
      <c r="H53" s="75">
        <v>6.83</v>
      </c>
    </row>
    <row r="54" spans="1:8" ht="15">
      <c r="A54" s="57">
        <v>16</v>
      </c>
      <c r="B54" s="58" t="s">
        <v>104</v>
      </c>
      <c r="C54" s="59" t="s">
        <v>105</v>
      </c>
      <c r="D54" s="58" t="s">
        <v>102</v>
      </c>
      <c r="E54" s="229">
        <v>6.27</v>
      </c>
      <c r="F54" s="148">
        <v>6.66</v>
      </c>
      <c r="G54" s="74">
        <v>5.79</v>
      </c>
      <c r="H54" s="75">
        <v>6.66</v>
      </c>
    </row>
    <row r="55" spans="1:8" ht="15">
      <c r="A55" s="61">
        <v>5</v>
      </c>
      <c r="B55" s="62" t="s">
        <v>126</v>
      </c>
      <c r="C55" s="63" t="s">
        <v>8</v>
      </c>
      <c r="D55" s="64" t="s">
        <v>122</v>
      </c>
      <c r="E55" s="233">
        <v>6.58</v>
      </c>
      <c r="F55" s="221">
        <v>6.13</v>
      </c>
      <c r="G55" s="74">
        <v>6.05</v>
      </c>
      <c r="H55" s="75">
        <v>6.58</v>
      </c>
    </row>
    <row r="56" spans="1:8" ht="15">
      <c r="A56" s="61">
        <v>27</v>
      </c>
      <c r="B56" s="62" t="s">
        <v>169</v>
      </c>
      <c r="C56" s="63" t="s">
        <v>170</v>
      </c>
      <c r="D56" s="64" t="s">
        <v>6</v>
      </c>
      <c r="E56" s="133">
        <v>5.35</v>
      </c>
      <c r="F56" s="225">
        <v>6.08</v>
      </c>
      <c r="G56" s="75">
        <v>6.53</v>
      </c>
      <c r="H56" s="75">
        <v>6.53</v>
      </c>
    </row>
    <row r="57" spans="1:8" ht="15">
      <c r="A57" s="57">
        <v>18</v>
      </c>
      <c r="B57" s="58" t="s">
        <v>107</v>
      </c>
      <c r="C57" s="59" t="s">
        <v>108</v>
      </c>
      <c r="D57" s="58" t="s">
        <v>102</v>
      </c>
      <c r="E57" s="147">
        <v>6.51</v>
      </c>
      <c r="F57" s="232">
        <v>5.92</v>
      </c>
      <c r="G57" s="74">
        <v>6.24</v>
      </c>
      <c r="H57" s="75">
        <v>6.51</v>
      </c>
    </row>
    <row r="58" spans="1:8" ht="15">
      <c r="A58" s="57">
        <v>23</v>
      </c>
      <c r="B58" s="62" t="s">
        <v>75</v>
      </c>
      <c r="C58" s="63" t="s">
        <v>76</v>
      </c>
      <c r="D58" s="64" t="s">
        <v>6</v>
      </c>
      <c r="E58" s="231">
        <v>5.9</v>
      </c>
      <c r="F58" s="222">
        <v>6.12</v>
      </c>
      <c r="G58" s="74">
        <v>5.94</v>
      </c>
      <c r="H58" s="75">
        <v>6.12</v>
      </c>
    </row>
    <row r="59" spans="1:8" ht="15">
      <c r="A59" s="61">
        <v>3</v>
      </c>
      <c r="B59" s="62" t="s">
        <v>124</v>
      </c>
      <c r="C59" s="63" t="s">
        <v>7</v>
      </c>
      <c r="D59" s="64" t="s">
        <v>122</v>
      </c>
      <c r="E59" s="233">
        <v>4.75</v>
      </c>
      <c r="F59" s="77">
        <v>4.07</v>
      </c>
      <c r="G59" s="74" t="s">
        <v>189</v>
      </c>
      <c r="H59" s="75">
        <v>4.75</v>
      </c>
    </row>
    <row r="60" spans="1:8" ht="15">
      <c r="A60" s="29"/>
      <c r="B60" s="30"/>
      <c r="C60" s="31"/>
      <c r="D60" s="126"/>
      <c r="E60" s="145"/>
      <c r="F60" s="72"/>
      <c r="G60" s="66"/>
      <c r="H60" s="114"/>
    </row>
    <row r="61" spans="1:8" ht="15">
      <c r="A61" s="33"/>
      <c r="B61" s="34"/>
      <c r="C61" s="35"/>
      <c r="D61" s="32"/>
      <c r="E61" s="145"/>
      <c r="F61" s="72"/>
      <c r="G61" s="66"/>
      <c r="H61" s="114"/>
    </row>
  </sheetData>
  <sheetProtection/>
  <mergeCells count="10">
    <mergeCell ref="C37:G37"/>
    <mergeCell ref="C38:D38"/>
    <mergeCell ref="C5:G5"/>
    <mergeCell ref="C6:D6"/>
    <mergeCell ref="A1:H2"/>
    <mergeCell ref="A4:B4"/>
    <mergeCell ref="C4:G4"/>
    <mergeCell ref="A33:H34"/>
    <mergeCell ref="A36:B36"/>
    <mergeCell ref="C36:G36"/>
  </mergeCells>
  <printOptions/>
  <pageMargins left="0.6692913385826772" right="0.2755905511811024" top="0.2755905511811024" bottom="0.31496062992125984" header="0.7086614173228347" footer="0.31496062992125984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Dot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Viesturs</dc:creator>
  <cp:keywords/>
  <dc:description/>
  <cp:lastModifiedBy>User</cp:lastModifiedBy>
  <cp:lastPrinted>2015-03-18T16:18:57Z</cp:lastPrinted>
  <dcterms:created xsi:type="dcterms:W3CDTF">2002-08-13T10:10:07Z</dcterms:created>
  <dcterms:modified xsi:type="dcterms:W3CDTF">2015-03-19T16:12:23Z</dcterms:modified>
  <cp:category/>
  <cp:version/>
  <cp:contentType/>
  <cp:contentStatus/>
</cp:coreProperties>
</file>