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44E07491-D9FA-4443-AB20-F0E1A9411BE8}" xr6:coauthVersionLast="47" xr6:coauthVersionMax="47" xr10:uidLastSave="{00000000-0000-0000-0000-000000000000}"/>
  <bookViews>
    <workbookView xWindow="-108" yWindow="-108" windowWidth="23256" windowHeight="12576" xr2:uid="{AB69E695-817D-4EB2-9BBA-5E0D1EB44C4F}"/>
  </bookViews>
  <sheets>
    <sheet name="Valm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38" i="1" l="1"/>
  <c r="BE37" i="1"/>
  <c r="BD7" i="1" l="1"/>
  <c r="BE7" i="1"/>
  <c r="BD8" i="1"/>
  <c r="BE8" i="1"/>
  <c r="BD9" i="1"/>
  <c r="BE9" i="1"/>
  <c r="BD10" i="1"/>
  <c r="BE10" i="1"/>
  <c r="BD11" i="1"/>
  <c r="BE11" i="1"/>
  <c r="BD12" i="1"/>
  <c r="BE12" i="1"/>
  <c r="BD13" i="1"/>
  <c r="BE13" i="1"/>
  <c r="BD14" i="1"/>
  <c r="BE14" i="1"/>
  <c r="BD15" i="1"/>
  <c r="BE15" i="1"/>
  <c r="BD16" i="1"/>
  <c r="BE16" i="1"/>
  <c r="BD17" i="1"/>
  <c r="BE17" i="1"/>
  <c r="BD18" i="1"/>
  <c r="BE18" i="1"/>
  <c r="BD19" i="1"/>
  <c r="BE19" i="1"/>
  <c r="BD20" i="1"/>
  <c r="BE20" i="1"/>
  <c r="BD21" i="1"/>
  <c r="BE21" i="1"/>
  <c r="BD22" i="1"/>
  <c r="BE22" i="1"/>
  <c r="BD23" i="1"/>
  <c r="BE23" i="1"/>
  <c r="BD24" i="1"/>
  <c r="BE24" i="1"/>
  <c r="BD25" i="1"/>
  <c r="BE25" i="1"/>
  <c r="BD26" i="1"/>
  <c r="BE26" i="1"/>
  <c r="BD27" i="1"/>
  <c r="BE27" i="1"/>
  <c r="BD28" i="1"/>
  <c r="BE28" i="1"/>
  <c r="BD29" i="1"/>
  <c r="BE29" i="1"/>
  <c r="BD30" i="1"/>
  <c r="BE30" i="1"/>
  <c r="BD31" i="1"/>
  <c r="BE31" i="1"/>
  <c r="BD32" i="1"/>
  <c r="BE32" i="1"/>
  <c r="BD33" i="1"/>
  <c r="BE33" i="1"/>
  <c r="BD34" i="1"/>
  <c r="BE34" i="1"/>
  <c r="BD35" i="1"/>
  <c r="BE35" i="1"/>
  <c r="BE6" i="1"/>
  <c r="BD6" i="1"/>
  <c r="BB39" i="1"/>
  <c r="AZ39" i="1"/>
  <c r="AX39" i="1"/>
  <c r="AV39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C1" i="1"/>
  <c r="BB1" i="1"/>
  <c r="BA1" i="1"/>
  <c r="AZ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E39" i="1" l="1"/>
  <c r="D39" i="1"/>
  <c r="BD39" i="1"/>
  <c r="BG28" i="1" s="1"/>
  <c r="BH28" i="1" s="1"/>
  <c r="BG10" i="1" l="1"/>
  <c r="BH10" i="1" s="1"/>
  <c r="AMF25" i="1"/>
  <c r="AMF35" i="1"/>
  <c r="AMF16" i="1"/>
  <c r="AMF9" i="1"/>
  <c r="AMF19" i="1"/>
  <c r="AMF22" i="1"/>
  <c r="AMF32" i="1"/>
  <c r="BG22" i="1"/>
  <c r="BH22" i="1" s="1"/>
  <c r="AMF14" i="1"/>
  <c r="AMF6" i="1"/>
  <c r="BG20" i="1"/>
  <c r="BH20" i="1" s="1"/>
  <c r="AMF8" i="1"/>
  <c r="AMF21" i="1"/>
  <c r="AMF34" i="1"/>
  <c r="AMF18" i="1"/>
  <c r="BG24" i="1"/>
  <c r="BH24" i="1" s="1"/>
  <c r="AMF31" i="1"/>
  <c r="AMF15" i="1"/>
  <c r="BG33" i="1"/>
  <c r="BH33" i="1" s="1"/>
  <c r="BG23" i="1"/>
  <c r="BH23" i="1" s="1"/>
  <c r="BG21" i="1"/>
  <c r="BH21" i="1" s="1"/>
  <c r="BG19" i="1"/>
  <c r="BH19" i="1" s="1"/>
  <c r="BG13" i="1"/>
  <c r="BH13" i="1" s="1"/>
  <c r="BG11" i="1"/>
  <c r="BH11" i="1" s="1"/>
  <c r="BG35" i="1"/>
  <c r="BH35" i="1" s="1"/>
  <c r="BG29" i="1"/>
  <c r="BH29" i="1" s="1"/>
  <c r="BG27" i="1"/>
  <c r="BH27" i="1" s="1"/>
  <c r="BG17" i="1"/>
  <c r="BH17" i="1" s="1"/>
  <c r="BG7" i="1"/>
  <c r="BH7" i="1" s="1"/>
  <c r="BG31" i="1"/>
  <c r="BH31" i="1" s="1"/>
  <c r="BG25" i="1"/>
  <c r="BH25" i="1" s="1"/>
  <c r="BG15" i="1"/>
  <c r="BH15" i="1" s="1"/>
  <c r="BG9" i="1"/>
  <c r="BH9" i="1" s="1"/>
  <c r="BG34" i="1"/>
  <c r="BH34" i="1" s="1"/>
  <c r="BG18" i="1"/>
  <c r="BH18" i="1" s="1"/>
  <c r="AMF28" i="1"/>
  <c r="AMF30" i="1"/>
  <c r="AMF33" i="1"/>
  <c r="AMF17" i="1"/>
  <c r="BG30" i="1"/>
  <c r="BH30" i="1" s="1"/>
  <c r="BG14" i="1"/>
  <c r="BH14" i="1" s="1"/>
  <c r="BG16" i="1"/>
  <c r="BH16" i="1" s="1"/>
  <c r="AMF27" i="1"/>
  <c r="AMF11" i="1"/>
  <c r="AMF20" i="1"/>
  <c r="BG6" i="1"/>
  <c r="BH6" i="1" s="1"/>
  <c r="BG32" i="1"/>
  <c r="BH32" i="1" s="1"/>
  <c r="BG12" i="1"/>
  <c r="BH12" i="1" s="1"/>
  <c r="AMF26" i="1"/>
  <c r="AMF24" i="1"/>
  <c r="AMF29" i="1"/>
  <c r="AMF13" i="1"/>
  <c r="BG26" i="1"/>
  <c r="BH26" i="1" s="1"/>
  <c r="AMF10" i="1"/>
  <c r="AMF12" i="1"/>
  <c r="AMF23" i="1"/>
  <c r="AMF7" i="1"/>
  <c r="BG8" i="1"/>
  <c r="BH8" i="1" s="1"/>
  <c r="D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tc={C321D466-2769-45F9-A2D8-20E648CAD3CA}</author>
    <author>tc={40FA86C6-0731-41FE-88EE-75B375C706BB}</author>
  </authors>
  <commentList>
    <comment ref="D39" authorId="0" shapeId="0" xr:uid="{C321D466-2769-45F9-A2D8-20E648CAD3C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40" authorId="1" shapeId="0" xr:uid="{40FA86C6-0731-41FE-88EE-75B375C706B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<sst xmlns="http://schemas.openxmlformats.org/spreadsheetml/2006/main" count="105" uniqueCount="65">
  <si>
    <t>Datums</t>
  </si>
  <si>
    <t>Rezultāts</t>
  </si>
  <si>
    <t>Pretinieks</t>
  </si>
  <si>
    <t>RFS</t>
  </si>
  <si>
    <t>Dau</t>
  </si>
  <si>
    <t>Lie</t>
  </si>
  <si>
    <t>Spa</t>
  </si>
  <si>
    <t>Met</t>
  </si>
  <si>
    <t>Rig</t>
  </si>
  <si>
    <t>Noa</t>
  </si>
  <si>
    <t>Spēlētājs</t>
  </si>
  <si>
    <t>Valsts</t>
  </si>
  <si>
    <t>Dz. gads</t>
  </si>
  <si>
    <t>Vec.</t>
  </si>
  <si>
    <t>Poz</t>
  </si>
  <si>
    <t>SL</t>
  </si>
  <si>
    <t>GV</t>
  </si>
  <si>
    <t>Jaunzems</t>
  </si>
  <si>
    <t>Latvija</t>
  </si>
  <si>
    <t>Matrevics</t>
  </si>
  <si>
    <t>Krollis</t>
  </si>
  <si>
    <t>Želizko</t>
  </si>
  <si>
    <t>Ukraina</t>
  </si>
  <si>
    <t>Jokota</t>
  </si>
  <si>
    <t>Japāna</t>
  </si>
  <si>
    <t>Sovs</t>
  </si>
  <si>
    <t>Senegāla</t>
  </si>
  <si>
    <t>Gadrani</t>
  </si>
  <si>
    <t>Gruzija</t>
  </si>
  <si>
    <t>Falls</t>
  </si>
  <si>
    <t>Mena</t>
  </si>
  <si>
    <t>Kolumbija</t>
  </si>
  <si>
    <t>Gejs</t>
  </si>
  <si>
    <t>Davā</t>
  </si>
  <si>
    <t>Kamerūna</t>
  </si>
  <si>
    <t>Silagadze</t>
  </si>
  <si>
    <t>Balodis</t>
  </si>
  <si>
    <t>Aleksandrovs</t>
  </si>
  <si>
    <t>Krievija</t>
  </si>
  <si>
    <t>Toņiševs</t>
  </si>
  <si>
    <t>Murata</t>
  </si>
  <si>
    <t>Diaņs</t>
  </si>
  <si>
    <t>Zeņģis</t>
  </si>
  <si>
    <t>Punculs</t>
  </si>
  <si>
    <t>Jakuba</t>
  </si>
  <si>
    <t>Ndojs</t>
  </si>
  <si>
    <t>Eleferenko</t>
  </si>
  <si>
    <t>Zadems</t>
  </si>
  <si>
    <t>Tunisija</t>
  </si>
  <si>
    <t>Žoržinju</t>
  </si>
  <si>
    <t>Portugāle</t>
  </si>
  <si>
    <t>Kožedubs</t>
  </si>
  <si>
    <t>Gapečkins</t>
  </si>
  <si>
    <t>Stepanovs</t>
  </si>
  <si>
    <t>Pūlis</t>
  </si>
  <si>
    <t>Dusalijevs</t>
  </si>
  <si>
    <t>Lagūns</t>
  </si>
  <si>
    <t>Simičs (s.v.)</t>
  </si>
  <si>
    <t>Bērenfelds (s.v.)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</si>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</sst>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8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9D18E"/>
      </patternFill>
    </fill>
    <fill>
      <patternFill patternType="solid">
        <fgColor theme="5" tint="0.59999389629810485"/>
        <bgColor indexed="64"/>
      </patternFill>
    </fill>
    <fill>
      <patternFill patternType="lightGrid"/>
    </fill>
    <fill>
      <patternFill patternType="solid">
        <fgColor rgb="FFF8CBAD"/>
        <bgColor rgb="FFFFC7CE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11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1">
    <cellStyle name="Parasts" xfId="0" builtinId="0"/>
  </cellStyles>
  <dxfs count="6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5ABD52F5-3F29-4E1F-8706-C91C0CBF4CF0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9" dT="2021-11-19T12:14:33.80" personId="{5ABD52F5-3F29-4E1F-8706-C91C0CBF4CF0}" id="{C321D466-2769-45F9-A2D8-20E648CAD3CA}">
    <text>Visu spēlētāju kopuma vidējais vecums sezonas beigās (neatkarīgi no tā, cik kurš minūtes nospēlējis)</text>
  </threadedComment>
  <threadedComment ref="D40" dT="2021-11-19T12:15:25.93" personId="{5ABD52F5-3F29-4E1F-8706-C91C0CBF4CF0}" id="{40FA86C6-0731-41FE-88EE-75B375C706BB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6CBE-783F-4426-A648-92F471B750DD}">
  <sheetPr>
    <tabColor rgb="FF92D050"/>
  </sheetPr>
  <dimension ref="A1:AMJ66"/>
  <sheetViews>
    <sheetView tabSelected="1" topLeftCell="A2" zoomScale="83" zoomScaleNormal="83" workbookViewId="0">
      <selection activeCell="Z6" sqref="Z6"/>
    </sheetView>
  </sheetViews>
  <sheetFormatPr defaultColWidth="0" defaultRowHeight="14.4" zeroHeight="1" x14ac:dyDescent="0.3"/>
  <cols>
    <col min="1" max="1" width="14.44140625" style="5" bestFit="1" customWidth="1"/>
    <col min="2" max="2" width="10.33203125" style="4" customWidth="1"/>
    <col min="3" max="3" width="10.109375" style="5" customWidth="1"/>
    <col min="4" max="4" width="5.5546875" style="4" bestFit="1" customWidth="1"/>
    <col min="5" max="5" width="4.109375" style="5" customWidth="1"/>
    <col min="6" max="55" width="3.33203125" style="4" customWidth="1"/>
    <col min="56" max="56" width="5.77734375" style="4" customWidth="1"/>
    <col min="57" max="57" width="5.6640625" style="4" customWidth="1"/>
    <col min="58" max="58" width="4" style="4" customWidth="1"/>
    <col min="59" max="60" width="4" style="4" hidden="1" customWidth="1"/>
    <col min="61" max="61" width="1.44140625" style="5" hidden="1" customWidth="1"/>
    <col min="62" max="66" width="9.109375" style="5" hidden="1" customWidth="1"/>
    <col min="67" max="68" width="4" style="5" hidden="1" customWidth="1"/>
    <col min="69" max="69" width="1.44140625" style="5" hidden="1" customWidth="1"/>
    <col min="70" max="1019" width="9.109375" style="5" hidden="1" customWidth="1"/>
    <col min="1020" max="1020" width="8.88671875" hidden="1" customWidth="1"/>
    <col min="1021" max="1021" width="9.109375" hidden="1" customWidth="1"/>
    <col min="1022" max="1022" width="8.88671875" hidden="1" customWidth="1"/>
    <col min="1023" max="1023" width="9.109375" hidden="1" customWidth="1"/>
    <col min="1024" max="16384" width="8.88671875" hidden="1"/>
  </cols>
  <sheetData>
    <row r="1" spans="1:1020" ht="15" hidden="1" customHeight="1" x14ac:dyDescent="0.3">
      <c r="A1" s="1"/>
      <c r="B1" s="2">
        <v>44506</v>
      </c>
      <c r="C1" s="1"/>
      <c r="D1" s="3"/>
      <c r="E1" s="1"/>
      <c r="F1" s="4">
        <f>SUMIFS(G6:G40,G6:G40,"&gt;0")</f>
        <v>3</v>
      </c>
      <c r="G1" s="4">
        <f>-SUMIFS(G6:G40,G6:G40,"&lt;0")</f>
        <v>2</v>
      </c>
      <c r="H1" s="4">
        <f>SUMIFS(I6:I40,I6:I40,"&gt;0")</f>
        <v>2</v>
      </c>
      <c r="I1" s="4">
        <f>-SUMIFS(I6:I40,I6:I40,"&lt;0")</f>
        <v>2</v>
      </c>
      <c r="J1" s="4">
        <f>SUMIFS(K6:K40,K6:K40,"&gt;0")</f>
        <v>2</v>
      </c>
      <c r="K1" s="4">
        <f>-SUMIFS(K6:K40,K6:K40,"&lt;0")</f>
        <v>1</v>
      </c>
      <c r="L1" s="4">
        <f>SUMIFS(M6:M40,M6:M40,"&gt;0")</f>
        <v>2</v>
      </c>
      <c r="M1" s="4">
        <f>-SUMIFS(M6:M40,M6:M40,"&lt;0")</f>
        <v>0</v>
      </c>
      <c r="N1" s="4">
        <f>SUMIFS(O6:O40,O6:O40,"&gt;0")</f>
        <v>1</v>
      </c>
      <c r="O1" s="4">
        <f>-SUMIFS(O6:O40,O6:O40,"&lt;0")</f>
        <v>1</v>
      </c>
      <c r="P1" s="4">
        <f>SUMIFS(Q6:Q40,Q6:Q40,"&gt;0")</f>
        <v>2</v>
      </c>
      <c r="Q1" s="4">
        <f>-SUMIFS(Q6:Q40,Q6:Q40,"&lt;0")</f>
        <v>1</v>
      </c>
      <c r="R1" s="4">
        <f>SUMIFS(S6:S40,S6:S40,"&gt;0")</f>
        <v>0</v>
      </c>
      <c r="S1" s="4">
        <f>-SUMIFS(S6:S40,S6:S40,"&lt;0")</f>
        <v>1</v>
      </c>
      <c r="T1" s="4">
        <f>SUMIFS(U6:U40,U6:U40,"&gt;0")</f>
        <v>2</v>
      </c>
      <c r="U1" s="4">
        <f>-SUMIFS(U6:U40,U6:U40,"&lt;0")</f>
        <v>0</v>
      </c>
      <c r="V1" s="4">
        <f>SUMIFS(W6:W40,W6:W40,"&gt;0")</f>
        <v>1</v>
      </c>
      <c r="W1" s="4">
        <f>-SUMIFS(W6:W40,W6:W40,"&lt;0")</f>
        <v>0</v>
      </c>
      <c r="X1" s="4">
        <f>SUMIFS(Y6:Y40,Y6:Y40,"&gt;0")</f>
        <v>0</v>
      </c>
      <c r="Y1" s="4">
        <f>-SUMIFS(Y6:Y40,Y6:Y40,"&lt;0")</f>
        <v>1</v>
      </c>
      <c r="Z1" s="4">
        <f>SUMIFS(AA6:AA40,AA6:AA40,"&gt;0")</f>
        <v>2</v>
      </c>
      <c r="AA1" s="4">
        <f>-SUMIFS(AA6:AA40,AA6:AA40,"&lt;0")</f>
        <v>1</v>
      </c>
      <c r="AB1" s="4">
        <f>SUMIFS(AC6:AC40,AC6:AC40,"&gt;0")</f>
        <v>2</v>
      </c>
      <c r="AC1" s="4">
        <f>-SUMIFS(AC6:AC40,AC6:AC40,"&lt;0")</f>
        <v>0</v>
      </c>
      <c r="AD1" s="4">
        <f>SUMIFS(AE6:AE40,AE6:AE40,"&gt;0")</f>
        <v>0</v>
      </c>
      <c r="AE1" s="4">
        <f>-SUMIFS(AE6:AE40,AE6:AE40,"&lt;0")</f>
        <v>1</v>
      </c>
      <c r="AF1" s="4">
        <f>SUMIFS(AG6:AG40,AG6:AG40,"&gt;0")</f>
        <v>2</v>
      </c>
      <c r="AG1" s="4">
        <f>-SUMIFS(AG6:AG40,AG6:AG40,"&lt;0")</f>
        <v>1</v>
      </c>
      <c r="AH1" s="4">
        <f>SUMIFS(AI6:AI40,AI6:AI40,"&gt;0")</f>
        <v>4</v>
      </c>
      <c r="AI1" s="4">
        <f>-SUMIFS(AI6:AI40,AI6:AI40,"&lt;0")</f>
        <v>0</v>
      </c>
      <c r="AJ1" s="4">
        <f>SUMIFS(AK6:AK40,AK6:AK40,"&gt;0")</f>
        <v>2</v>
      </c>
      <c r="AK1" s="4">
        <f>-SUMIFS(AK6:AK40,AK6:AK40,"&lt;0")</f>
        <v>1</v>
      </c>
      <c r="AL1" s="4">
        <f>SUMIFS(AM6:AM40,AM6:AM40,"&gt;0")</f>
        <v>1</v>
      </c>
      <c r="AM1" s="4">
        <f>-SUMIFS(AM6:AM40,AM6:AM40,"&lt;0")</f>
        <v>2</v>
      </c>
      <c r="AN1" s="4">
        <f>SUMIFS(AO6:AO40,AO6:AO40,"&gt;0")</f>
        <v>4</v>
      </c>
      <c r="AO1" s="4">
        <f>-SUMIFS(AO6:AO40,AO6:AO40,"&lt;0")</f>
        <v>0</v>
      </c>
      <c r="AP1" s="4">
        <f>SUMIFS(AQ6:AQ40,AQ6:AQ40,"&gt;0")</f>
        <v>1</v>
      </c>
      <c r="AQ1" s="4">
        <f>-SUMIFS(AQ6:AQ40,AQ6:AQ40,"&lt;0")</f>
        <v>1</v>
      </c>
      <c r="AR1" s="4">
        <f>SUMIFS(AS6:AS40,AS6:AS40,"&gt;0")</f>
        <v>5</v>
      </c>
      <c r="AS1" s="4">
        <f>-SUMIFS(AS6:AS40,AS6:AS40,"&lt;0")</f>
        <v>1</v>
      </c>
      <c r="AT1" s="4">
        <f>SUMIFS(AU6:AU40,AU6:AU40,"&gt;0")</f>
        <v>1</v>
      </c>
      <c r="AU1" s="4">
        <f>-SUMIFS(AU6:AU40,AU6:AU40,"&lt;0")</f>
        <v>0</v>
      </c>
      <c r="AV1" s="4">
        <f>SUMIFS(AW6:AW40,AW6:AW40,"&gt;0")</f>
        <v>4</v>
      </c>
      <c r="AW1" s="4">
        <f>-SUMIFS(AW6:AW40,AW6:AW40,"&lt;0")</f>
        <v>1</v>
      </c>
      <c r="AZ1" s="4">
        <f>SUMIFS(BA6:BA40,BA6:BA40,"&gt;0")</f>
        <v>1</v>
      </c>
      <c r="BA1" s="4">
        <f>-SUMIFS(BA6:BA40,BA6:BA40,"&lt;0")</f>
        <v>0</v>
      </c>
      <c r="BB1" s="4">
        <f>SUMIFS(BC6:BC40,BC6:BC40,"&gt;0")</f>
        <v>0</v>
      </c>
      <c r="BC1" s="4">
        <f>-SUMIFS(BC6:BC40,BC6:BC40,"&lt;0")</f>
        <v>0</v>
      </c>
    </row>
    <row r="2" spans="1:1020" ht="15" customHeight="1" x14ac:dyDescent="0.3">
      <c r="A2" s="1" t="s">
        <v>0</v>
      </c>
      <c r="B2" s="6"/>
      <c r="C2" s="7"/>
      <c r="D2" s="8"/>
      <c r="E2" s="9"/>
      <c r="F2" s="78">
        <v>44269</v>
      </c>
      <c r="G2" s="78"/>
      <c r="H2" s="78">
        <v>44274</v>
      </c>
      <c r="I2" s="78"/>
      <c r="J2" s="82">
        <v>44296</v>
      </c>
      <c r="K2" s="82"/>
      <c r="L2" s="82">
        <v>44305</v>
      </c>
      <c r="M2" s="82"/>
      <c r="N2" s="82">
        <v>44310</v>
      </c>
      <c r="O2" s="82"/>
      <c r="P2" s="78">
        <v>44316</v>
      </c>
      <c r="Q2" s="78"/>
      <c r="R2" s="78">
        <v>44320</v>
      </c>
      <c r="S2" s="78"/>
      <c r="T2" s="78">
        <v>44325</v>
      </c>
      <c r="U2" s="78"/>
      <c r="V2" s="78">
        <v>44335</v>
      </c>
      <c r="W2" s="78"/>
      <c r="X2" s="78">
        <v>44339</v>
      </c>
      <c r="Y2" s="78"/>
      <c r="Z2" s="78">
        <v>44360</v>
      </c>
      <c r="AA2" s="78"/>
      <c r="AB2" s="78">
        <v>44364</v>
      </c>
      <c r="AC2" s="78"/>
      <c r="AD2" s="80">
        <v>44368</v>
      </c>
      <c r="AE2" s="81"/>
      <c r="AF2" s="78">
        <v>44372</v>
      </c>
      <c r="AG2" s="78"/>
      <c r="AH2" s="78">
        <v>44379</v>
      </c>
      <c r="AI2" s="78"/>
      <c r="AJ2" s="78">
        <v>44408</v>
      </c>
      <c r="AK2" s="78"/>
      <c r="AL2" s="78">
        <v>44412</v>
      </c>
      <c r="AM2" s="78"/>
      <c r="AN2" s="78">
        <v>44424</v>
      </c>
      <c r="AO2" s="78"/>
      <c r="AP2" s="79">
        <v>44451</v>
      </c>
      <c r="AQ2" s="79"/>
      <c r="AR2" s="79">
        <v>44465</v>
      </c>
      <c r="AS2" s="79"/>
      <c r="AT2" s="79">
        <v>44485</v>
      </c>
      <c r="AU2" s="79"/>
      <c r="AV2" s="79">
        <v>44492</v>
      </c>
      <c r="AW2" s="79"/>
      <c r="AX2" s="78">
        <v>44496</v>
      </c>
      <c r="AY2" s="78"/>
      <c r="AZ2" s="79">
        <v>44500</v>
      </c>
      <c r="BA2" s="79"/>
      <c r="BB2" s="78">
        <v>44506</v>
      </c>
      <c r="BC2" s="78"/>
    </row>
    <row r="3" spans="1:1020" s="16" customFormat="1" ht="20.25" customHeight="1" x14ac:dyDescent="0.35">
      <c r="A3" s="10" t="s">
        <v>1</v>
      </c>
      <c r="B3" s="11"/>
      <c r="C3" s="12"/>
      <c r="D3" s="13"/>
      <c r="E3" s="14"/>
      <c r="F3" s="75" t="str">
        <f>IF(COUNT(F6:G38)=0, "", SUMIFS(G6:G38,G6:G38,"&gt;0")&amp;":"&amp;-SUMIFS(G6:G38,G6:G38,"&lt;0"))</f>
        <v>3:2</v>
      </c>
      <c r="G3" s="75"/>
      <c r="H3" s="75" t="str">
        <f>IF(COUNT(H6:I38)=0, "", SUMIFS(I6:I38,I6:I38,"&gt;0")&amp;":"&amp;-SUMIFS(I6:I38,I6:I38,"&lt;0"))</f>
        <v>2:2</v>
      </c>
      <c r="I3" s="75"/>
      <c r="J3" s="75" t="str">
        <f>IF(COUNT(J6:K38)=0, "", SUMIFS(K6:K38,K6:K38,"&gt;0")&amp;":"&amp;-SUMIFS(K6:K38,K6:K38,"&lt;0"))</f>
        <v>2:1</v>
      </c>
      <c r="K3" s="75"/>
      <c r="L3" s="75" t="str">
        <f>IF(COUNT(L6:M38)=0, "", SUMIFS(M6:M38,M6:M38,"&gt;0")&amp;":"&amp;-SUMIFS(M6:M38,M6:M38,"&lt;0"))</f>
        <v>2:0</v>
      </c>
      <c r="M3" s="75"/>
      <c r="N3" s="75" t="str">
        <f>IF(COUNT(N6:O38)=0, "", SUMIFS(O6:O38,O6:O38,"&gt;0")&amp;":"&amp;-SUMIFS(O6:O38,O6:O38,"&lt;0"))</f>
        <v>1:1</v>
      </c>
      <c r="O3" s="75"/>
      <c r="P3" s="75" t="str">
        <f>IF(COUNT(P6:Q38)=0, "", SUMIFS(Q6:Q38,Q6:Q38,"&gt;0")&amp;":"&amp;-SUMIFS(Q6:Q38,Q6:Q38,"&lt;0"))</f>
        <v>2:1</v>
      </c>
      <c r="Q3" s="75"/>
      <c r="R3" s="75" t="str">
        <f>IF(COUNT(R6:S38)=0, "", SUMIFS(S6:S38,S6:S38,"&gt;0")&amp;":"&amp;-SUMIFS(S6:S38,S6:S38,"&lt;0"))</f>
        <v>0:1</v>
      </c>
      <c r="S3" s="75"/>
      <c r="T3" s="75" t="str">
        <f>IF(COUNT(T6:U38)=0, "", SUMIFS(U6:U38,U6:U38,"&gt;0")&amp;":"&amp;-SUMIFS(U6:U38,U6:U38,"&lt;0"))</f>
        <v>2:0</v>
      </c>
      <c r="U3" s="75"/>
      <c r="V3" s="75" t="str">
        <f>IF(COUNT(V6:W38)=0, "", SUMIFS(W6:W38,W6:W38,"&gt;0")&amp;":"&amp;-SUMIFS(W6:W38,W6:W38,"&lt;0"))</f>
        <v>1:0</v>
      </c>
      <c r="W3" s="75"/>
      <c r="X3" s="75" t="str">
        <f>IF(COUNT(X6:Y38)=0, "", SUMIFS(Y6:Y38,Y6:Y38,"&gt;0")&amp;":"&amp;-SUMIFS(Y6:Y38,Y6:Y38,"&lt;0"))</f>
        <v>0:1</v>
      </c>
      <c r="Y3" s="75"/>
      <c r="Z3" s="75" t="str">
        <f>IF(COUNT(Z6:AA38)=0, "", SUMIFS(AA6:AA38,AA6:AA38,"&gt;0")&amp;":"&amp;-SUMIFS(AA6:AA38,AA6:AA38,"&lt;0"))</f>
        <v>2:1</v>
      </c>
      <c r="AA3" s="75"/>
      <c r="AB3" s="75" t="str">
        <f>IF(COUNT(AB6:AC38)=0, "", SUMIFS(AC6:AC38,AC6:AC38,"&gt;0")&amp;":"&amp;-SUMIFS(AC6:AC38,AC6:AC38,"&lt;0"))</f>
        <v>2:0</v>
      </c>
      <c r="AC3" s="75"/>
      <c r="AD3" s="76" t="str">
        <f>IF(COUNT(AD6:AE38)=0, "", SUMIFS(AE6:AE38,AE6:AE38,"&gt;0")&amp;":"&amp;-SUMIFS(AE6:AE38,AE6:AE38,"&lt;0"))</f>
        <v>0:1</v>
      </c>
      <c r="AE3" s="77"/>
      <c r="AF3" s="75" t="str">
        <f>IF(COUNT(AF6:AG38)=0, "", SUMIFS(AG6:AG38,AG6:AG38,"&gt;0")&amp;":"&amp;-SUMIFS(AG6:AG38,AG6:AG38,"&lt;0"))</f>
        <v>2:1</v>
      </c>
      <c r="AG3" s="75"/>
      <c r="AH3" s="75" t="str">
        <f>IF(COUNT(AH6:AI38)=0, "", SUMIFS(AI6:AI38,AI6:AI38,"&gt;0")&amp;":"&amp;-SUMIFS(AI6:AI38,AI6:AI38,"&lt;0"))</f>
        <v>4:0</v>
      </c>
      <c r="AI3" s="75"/>
      <c r="AJ3" s="75" t="str">
        <f>IF(COUNT(AJ6:AK38)=0, "", SUMIFS(AK6:AK38,AK6:AK38,"&gt;0")&amp;":"&amp;-SUMIFS(AK6:AK38,AK6:AK38,"&lt;0"))</f>
        <v>2:1</v>
      </c>
      <c r="AK3" s="75"/>
      <c r="AL3" s="75" t="str">
        <f>IF(COUNT(AL6:AM38)=0, "", SUMIFS(AM6:AM38,AM6:AM38,"&gt;0")&amp;":"&amp;-SUMIFS(AM6:AM38,AM6:AM38,"&lt;0"))</f>
        <v>1:2</v>
      </c>
      <c r="AM3" s="75"/>
      <c r="AN3" s="75" t="str">
        <f>IF(COUNT(AN6:AO38)=0, "", SUMIFS(AO6:AO38,AO6:AO38,"&gt;0")&amp;":"&amp;-SUMIFS(AO6:AO38,AO6:AO38,"&lt;0"))</f>
        <v>4:0</v>
      </c>
      <c r="AO3" s="75"/>
      <c r="AP3" s="75" t="str">
        <f>IF(COUNT(AP6:AQ38)=0, "", SUMIFS(AQ6:AQ38,AQ6:AQ38,"&gt;0")&amp;":"&amp;-SUMIFS(AQ6:AQ38,AQ6:AQ38,"&lt;0"))</f>
        <v>1:1</v>
      </c>
      <c r="AQ3" s="75"/>
      <c r="AR3" s="75" t="str">
        <f>IF(COUNT(AR6:AS38)=0, "", SUMIFS(AS6:AS38,AS6:AS38,"&gt;0")&amp;":"&amp;-SUMIFS(AS6:AS38,AS6:AS38,"&lt;0"))</f>
        <v>5:1</v>
      </c>
      <c r="AS3" s="75"/>
      <c r="AT3" s="75" t="str">
        <f>IF(COUNT(AT6:AU38)=0, "", SUMIFS(AU6:AU38,AU6:AU38,"&gt;0")&amp;":"&amp;-SUMIFS(AU6:AU38,AU6:AU38,"&lt;0"))</f>
        <v>1:0</v>
      </c>
      <c r="AU3" s="75"/>
      <c r="AV3" s="75" t="str">
        <f>IF(COUNT(AV6:AW38)=0, "", SUMIFS(AW6:AW38,AW6:AW38,"&gt;0")&amp;":"&amp;-SUMIFS(AW6:AW38,AW6:AW38,"&lt;0"))</f>
        <v>4:1</v>
      </c>
      <c r="AW3" s="75"/>
      <c r="AX3" s="75" t="str">
        <f>IF(COUNT(AX6:AY38)=0, "", SUMIFS(AY6:AY38,AY6:AY38,"&gt;0")&amp;":"&amp;-SUMIFS(AY6:AY38,AY6:AY38,"&lt;0"))</f>
        <v>1:1</v>
      </c>
      <c r="AY3" s="75"/>
      <c r="AZ3" s="75" t="str">
        <f>IF(COUNT(AZ6:BA38)=0, "", SUMIFS(BA6:BA38,BA6:BA38,"&gt;0")&amp;":"&amp;-SUMIFS(BA6:BA38,BA6:BA38,"&lt;0"))</f>
        <v>1:0</v>
      </c>
      <c r="BA3" s="75"/>
      <c r="BB3" s="75" t="str">
        <f>IF(COUNT(BB6:BC38)=0, "", SUMIFS(BC6:BC38,BC6:BC38,"&gt;0")&amp;":"&amp;-SUMIFS(BC6:BC38,BC6:BC38,"&lt;0"))</f>
        <v>0:0</v>
      </c>
      <c r="BC3" s="75"/>
      <c r="BD3" s="15"/>
      <c r="BE3" s="15"/>
      <c r="BF3" s="15"/>
      <c r="BG3" s="15"/>
      <c r="BH3" s="15"/>
    </row>
    <row r="4" spans="1:1020" ht="13.95" customHeight="1" x14ac:dyDescent="0.3">
      <c r="A4" s="17" t="s">
        <v>2</v>
      </c>
      <c r="B4" s="18"/>
      <c r="C4" s="19"/>
      <c r="D4" s="20"/>
      <c r="E4" s="19"/>
      <c r="F4" s="72" t="s">
        <v>3</v>
      </c>
      <c r="G4" s="72"/>
      <c r="H4" s="72" t="s">
        <v>4</v>
      </c>
      <c r="I4" s="72"/>
      <c r="J4" s="72" t="s">
        <v>5</v>
      </c>
      <c r="K4" s="72"/>
      <c r="L4" s="72" t="s">
        <v>6</v>
      </c>
      <c r="M4" s="72"/>
      <c r="N4" s="72" t="s">
        <v>7</v>
      </c>
      <c r="O4" s="72"/>
      <c r="P4" s="72" t="s">
        <v>8</v>
      </c>
      <c r="Q4" s="72"/>
      <c r="R4" s="72" t="s">
        <v>3</v>
      </c>
      <c r="S4" s="72"/>
      <c r="T4" s="72" t="s">
        <v>9</v>
      </c>
      <c r="U4" s="72"/>
      <c r="V4" s="72" t="s">
        <v>5</v>
      </c>
      <c r="W4" s="72"/>
      <c r="X4" s="72" t="s">
        <v>6</v>
      </c>
      <c r="Y4" s="72"/>
      <c r="Z4" s="72" t="s">
        <v>4</v>
      </c>
      <c r="AA4" s="72"/>
      <c r="AB4" s="72" t="s">
        <v>7</v>
      </c>
      <c r="AC4" s="72"/>
      <c r="AD4" s="73" t="s">
        <v>8</v>
      </c>
      <c r="AE4" s="74"/>
      <c r="AF4" s="72" t="s">
        <v>3</v>
      </c>
      <c r="AG4" s="72"/>
      <c r="AH4" s="72" t="s">
        <v>4</v>
      </c>
      <c r="AI4" s="72"/>
      <c r="AJ4" s="72" t="s">
        <v>6</v>
      </c>
      <c r="AK4" s="72"/>
      <c r="AL4" s="72" t="s">
        <v>5</v>
      </c>
      <c r="AM4" s="72"/>
      <c r="AN4" s="72" t="s">
        <v>7</v>
      </c>
      <c r="AO4" s="72"/>
      <c r="AP4" s="72" t="s">
        <v>3</v>
      </c>
      <c r="AQ4" s="72"/>
      <c r="AR4" s="71" t="s">
        <v>4</v>
      </c>
      <c r="AS4" s="71"/>
      <c r="AT4" s="71" t="s">
        <v>5</v>
      </c>
      <c r="AU4" s="71"/>
      <c r="AV4" s="71" t="s">
        <v>6</v>
      </c>
      <c r="AW4" s="71"/>
      <c r="AX4" s="71" t="s">
        <v>8</v>
      </c>
      <c r="AY4" s="71"/>
      <c r="AZ4" s="71" t="s">
        <v>7</v>
      </c>
      <c r="BA4" s="71"/>
      <c r="BB4" s="71" t="s">
        <v>8</v>
      </c>
      <c r="BC4" s="71"/>
    </row>
    <row r="5" spans="1:1020" s="25" customFormat="1" ht="13.8" customHeight="1" x14ac:dyDescent="0.25">
      <c r="A5" s="21" t="s">
        <v>10</v>
      </c>
      <c r="B5" s="22" t="s">
        <v>11</v>
      </c>
      <c r="C5" s="22" t="s">
        <v>12</v>
      </c>
      <c r="D5" s="23" t="s">
        <v>13</v>
      </c>
      <c r="E5" s="22" t="s">
        <v>14</v>
      </c>
      <c r="F5" s="22">
        <v>1</v>
      </c>
      <c r="G5" s="22">
        <v>1</v>
      </c>
      <c r="H5" s="22">
        <v>2</v>
      </c>
      <c r="I5" s="22">
        <v>2</v>
      </c>
      <c r="J5" s="23">
        <v>3</v>
      </c>
      <c r="K5" s="22">
        <v>3</v>
      </c>
      <c r="L5" s="23">
        <v>4</v>
      </c>
      <c r="M5" s="22">
        <v>4</v>
      </c>
      <c r="N5" s="23">
        <v>5</v>
      </c>
      <c r="O5" s="22">
        <v>5</v>
      </c>
      <c r="P5" s="23">
        <v>6</v>
      </c>
      <c r="Q5" s="22">
        <v>6</v>
      </c>
      <c r="R5" s="23">
        <v>7</v>
      </c>
      <c r="S5" s="22">
        <v>7</v>
      </c>
      <c r="T5" s="23">
        <v>8</v>
      </c>
      <c r="U5" s="22">
        <v>8</v>
      </c>
      <c r="V5" s="23">
        <v>9</v>
      </c>
      <c r="W5" s="22">
        <v>9</v>
      </c>
      <c r="X5" s="23">
        <v>10</v>
      </c>
      <c r="Y5" s="22">
        <v>10</v>
      </c>
      <c r="Z5" s="23">
        <v>11</v>
      </c>
      <c r="AA5" s="22">
        <v>11</v>
      </c>
      <c r="AB5" s="23">
        <v>12</v>
      </c>
      <c r="AC5" s="22">
        <v>12</v>
      </c>
      <c r="AD5" s="23">
        <v>13</v>
      </c>
      <c r="AE5" s="22">
        <v>13</v>
      </c>
      <c r="AF5" s="23">
        <v>14</v>
      </c>
      <c r="AG5" s="22">
        <v>14</v>
      </c>
      <c r="AH5" s="23">
        <v>15</v>
      </c>
      <c r="AI5" s="22">
        <v>15</v>
      </c>
      <c r="AJ5" s="23">
        <v>16</v>
      </c>
      <c r="AK5" s="22">
        <v>16</v>
      </c>
      <c r="AL5" s="23">
        <v>17</v>
      </c>
      <c r="AM5" s="22">
        <v>17</v>
      </c>
      <c r="AN5" s="23">
        <v>18</v>
      </c>
      <c r="AO5" s="22">
        <v>18</v>
      </c>
      <c r="AP5" s="23">
        <v>19</v>
      </c>
      <c r="AQ5" s="22">
        <v>19</v>
      </c>
      <c r="AR5" s="23">
        <v>20</v>
      </c>
      <c r="AS5" s="22">
        <v>20</v>
      </c>
      <c r="AT5" s="23">
        <v>21</v>
      </c>
      <c r="AU5" s="22">
        <v>21</v>
      </c>
      <c r="AV5" s="23">
        <v>22</v>
      </c>
      <c r="AW5" s="22">
        <v>22</v>
      </c>
      <c r="AX5" s="23">
        <v>23</v>
      </c>
      <c r="AY5" s="22">
        <v>23</v>
      </c>
      <c r="AZ5" s="23">
        <v>24</v>
      </c>
      <c r="BA5" s="22">
        <v>24</v>
      </c>
      <c r="BB5" s="23">
        <v>25</v>
      </c>
      <c r="BC5" s="22">
        <v>25</v>
      </c>
      <c r="BD5" s="22" t="s">
        <v>15</v>
      </c>
      <c r="BE5" s="22" t="s">
        <v>16</v>
      </c>
      <c r="BF5" s="24"/>
      <c r="BG5" s="24"/>
      <c r="BH5" s="24"/>
    </row>
    <row r="6" spans="1:1020" ht="13.2" customHeight="1" x14ac:dyDescent="0.3">
      <c r="A6" s="5" t="s">
        <v>17</v>
      </c>
      <c r="B6" s="26" t="s">
        <v>18</v>
      </c>
      <c r="C6" s="27">
        <v>36327</v>
      </c>
      <c r="D6" s="28">
        <f t="shared" ref="D6:D35" si="0">YEARFRAC(C6,$B$1)</f>
        <v>22.388888888888889</v>
      </c>
      <c r="E6" s="29"/>
      <c r="F6" s="4">
        <v>90</v>
      </c>
      <c r="G6" s="30"/>
      <c r="H6" s="4">
        <v>90</v>
      </c>
      <c r="I6" s="30"/>
      <c r="J6" s="4">
        <v>90</v>
      </c>
      <c r="K6" s="30"/>
      <c r="L6" s="4">
        <v>90</v>
      </c>
      <c r="M6" s="30"/>
      <c r="N6" s="4">
        <v>90</v>
      </c>
      <c r="O6" s="30"/>
      <c r="P6" s="4">
        <v>90</v>
      </c>
      <c r="Q6" s="31"/>
      <c r="R6" s="4">
        <v>90</v>
      </c>
      <c r="S6" s="30"/>
      <c r="U6" s="30"/>
      <c r="V6" s="4">
        <v>90</v>
      </c>
      <c r="W6" s="32"/>
      <c r="X6" s="4">
        <v>90</v>
      </c>
      <c r="Y6" s="30"/>
      <c r="Z6" s="4">
        <v>90</v>
      </c>
      <c r="AA6" s="30"/>
      <c r="AB6" s="33">
        <v>82</v>
      </c>
      <c r="AC6" s="30"/>
      <c r="AD6" s="34">
        <v>90</v>
      </c>
      <c r="AE6" s="30"/>
      <c r="AF6" s="34">
        <v>90</v>
      </c>
      <c r="AG6" s="30"/>
      <c r="AH6" s="34">
        <v>90</v>
      </c>
      <c r="AI6" s="30"/>
      <c r="AJ6" s="4">
        <v>90</v>
      </c>
      <c r="AK6" s="30"/>
      <c r="AL6" s="4">
        <v>90</v>
      </c>
      <c r="AM6" s="30"/>
      <c r="AN6" s="34">
        <v>90</v>
      </c>
      <c r="AO6" s="30"/>
      <c r="AP6" s="34">
        <v>90</v>
      </c>
      <c r="AQ6" s="30"/>
      <c r="AR6" s="33">
        <v>72</v>
      </c>
      <c r="AS6" s="30"/>
      <c r="AT6" s="4">
        <v>90</v>
      </c>
      <c r="AU6" s="30"/>
      <c r="AV6" s="4">
        <v>90</v>
      </c>
      <c r="AW6" s="30"/>
      <c r="AX6" s="4">
        <v>90</v>
      </c>
      <c r="AY6" s="30"/>
      <c r="AZ6" s="4">
        <v>90</v>
      </c>
      <c r="BA6" s="30"/>
      <c r="BB6" s="4">
        <v>90</v>
      </c>
      <c r="BC6" s="30"/>
      <c r="BD6" s="35">
        <f>+F6+H6+J6+L6+N6+P6+R6+T6+V6+AD6+X6+Z6+AB6+AL6+AP6+AH6+AF6+AJ6+AN6+AR6+AT6+AV6+AX6+AZ6+BB6</f>
        <v>2134</v>
      </c>
      <c r="BE6" s="35">
        <f>+G6+I6+K6+M6+O6+Q6+S6+U6+W6+AE6+Y6+AA6+AC6+AM6+AQ6+AI6+AG6+AK6+AO6+AS6+AU6+AW6+AY6+BA6+BC6</f>
        <v>0</v>
      </c>
      <c r="BG6">
        <f>BD6/$BD$39</f>
        <v>8.6232674667636483E-2</v>
      </c>
      <c r="BH6">
        <f t="shared" ref="BH6:BH35" si="1">BG6*D6</f>
        <v>1.9306537717254169</v>
      </c>
      <c r="AMF6">
        <f t="shared" ref="AMF6:AMF35" si="2">BD6/$BD$39</f>
        <v>8.6232674667636483E-2</v>
      </c>
    </row>
    <row r="7" spans="1:1020" ht="13.2" customHeight="1" x14ac:dyDescent="0.3">
      <c r="A7" s="5" t="s">
        <v>19</v>
      </c>
      <c r="B7" s="35" t="s">
        <v>18</v>
      </c>
      <c r="C7" s="27">
        <v>36237</v>
      </c>
      <c r="D7" s="28">
        <f t="shared" si="0"/>
        <v>22.633333333333333</v>
      </c>
      <c r="E7" s="36"/>
      <c r="G7" s="30"/>
      <c r="I7" s="30"/>
      <c r="J7" s="4">
        <v>90</v>
      </c>
      <c r="K7" s="30">
        <v>-1</v>
      </c>
      <c r="L7" s="4">
        <v>90</v>
      </c>
      <c r="M7" s="30"/>
      <c r="N7" s="4">
        <v>90</v>
      </c>
      <c r="O7" s="30">
        <v>-1</v>
      </c>
      <c r="P7" s="4">
        <v>90</v>
      </c>
      <c r="Q7" s="30">
        <v>-1</v>
      </c>
      <c r="R7" s="4">
        <v>90</v>
      </c>
      <c r="S7" s="30">
        <v>-1</v>
      </c>
      <c r="U7" s="30"/>
      <c r="V7" s="4">
        <v>90</v>
      </c>
      <c r="W7" s="32"/>
      <c r="X7" s="4">
        <v>90</v>
      </c>
      <c r="Y7" s="30">
        <v>-1</v>
      </c>
      <c r="Z7" s="4">
        <v>90</v>
      </c>
      <c r="AA7" s="30">
        <v>-1</v>
      </c>
      <c r="AB7" s="4">
        <v>90</v>
      </c>
      <c r="AC7" s="30"/>
      <c r="AD7" s="34">
        <v>90</v>
      </c>
      <c r="AE7" s="30">
        <v>-1</v>
      </c>
      <c r="AF7" s="34">
        <v>90</v>
      </c>
      <c r="AG7" s="30">
        <v>-1</v>
      </c>
      <c r="AH7" s="34">
        <v>90</v>
      </c>
      <c r="AI7" s="30"/>
      <c r="AJ7" s="4">
        <v>90</v>
      </c>
      <c r="AK7" s="30">
        <v>-1</v>
      </c>
      <c r="AL7" s="4">
        <v>90</v>
      </c>
      <c r="AM7" s="30">
        <v>-2</v>
      </c>
      <c r="AN7" s="34">
        <v>90</v>
      </c>
      <c r="AO7" s="30"/>
      <c r="AP7" s="34">
        <v>90</v>
      </c>
      <c r="AQ7" s="30">
        <v>-1</v>
      </c>
      <c r="AR7" s="4">
        <v>90</v>
      </c>
      <c r="AS7" s="30">
        <v>-1</v>
      </c>
      <c r="AT7" s="4">
        <v>90</v>
      </c>
      <c r="AU7" s="30"/>
      <c r="AV7" s="4">
        <v>90</v>
      </c>
      <c r="AW7" s="30">
        <v>-1</v>
      </c>
      <c r="AX7" s="4">
        <v>90</v>
      </c>
      <c r="AY7" s="30">
        <v>-1</v>
      </c>
      <c r="AZ7" s="4">
        <v>90</v>
      </c>
      <c r="BA7" s="30"/>
      <c r="BB7" s="4">
        <v>90</v>
      </c>
      <c r="BC7" s="30"/>
      <c r="BD7" s="35">
        <f t="shared" ref="BD7:BD35" si="3">+F7+H7+J7+L7+N7+P7+R7+T7+V7+AD7+X7+Z7+AB7+AL7+AP7+AH7+AF7+AJ7+AN7+AR7+AT7+AV7+AX7+AZ7+BB7</f>
        <v>1980</v>
      </c>
      <c r="BE7" s="35">
        <f t="shared" ref="BE7:BE38" si="4">+G7+I7+K7+M7+O7+Q7+S7+U7+W7+AE7+Y7+AA7+AC7+AM7+AQ7+AI7+AG7+AK7+AO7+AS7+AU7+AW7+AY7+BA7+BC7</f>
        <v>-15</v>
      </c>
      <c r="BG7">
        <f t="shared" ref="BG7:BG35" si="5">BD7/$BD$39</f>
        <v>8.0009698145229721E-2</v>
      </c>
      <c r="BH7">
        <f t="shared" si="1"/>
        <v>1.8108861680203661</v>
      </c>
      <c r="AMF7">
        <f t="shared" si="2"/>
        <v>8.0009698145229721E-2</v>
      </c>
    </row>
    <row r="8" spans="1:1020" ht="13.2" customHeight="1" x14ac:dyDescent="0.3">
      <c r="A8" s="5" t="s">
        <v>20</v>
      </c>
      <c r="B8" s="35" t="s">
        <v>18</v>
      </c>
      <c r="C8" s="27">
        <v>37192</v>
      </c>
      <c r="D8" s="28">
        <f t="shared" si="0"/>
        <v>20.022222222222222</v>
      </c>
      <c r="E8" s="36"/>
      <c r="F8" s="37">
        <v>86</v>
      </c>
      <c r="G8" s="30">
        <v>2</v>
      </c>
      <c r="H8" s="4">
        <v>90</v>
      </c>
      <c r="I8" s="30">
        <v>1</v>
      </c>
      <c r="J8" s="37">
        <v>75</v>
      </c>
      <c r="K8" s="31"/>
      <c r="L8" s="37">
        <v>66</v>
      </c>
      <c r="M8" s="30">
        <v>1</v>
      </c>
      <c r="N8" s="37">
        <v>80</v>
      </c>
      <c r="O8" s="30"/>
      <c r="P8" s="37">
        <v>81</v>
      </c>
      <c r="Q8" s="31">
        <v>1</v>
      </c>
      <c r="R8" s="4">
        <v>90</v>
      </c>
      <c r="S8" s="30"/>
      <c r="T8" s="4">
        <v>90</v>
      </c>
      <c r="U8" s="30"/>
      <c r="V8" s="38">
        <v>34</v>
      </c>
      <c r="W8" s="30"/>
      <c r="X8" s="33">
        <v>57</v>
      </c>
      <c r="Y8" s="30"/>
      <c r="Z8" s="4">
        <v>90</v>
      </c>
      <c r="AA8" s="30">
        <v>1</v>
      </c>
      <c r="AB8" s="4">
        <v>90</v>
      </c>
      <c r="AC8" s="30">
        <v>1</v>
      </c>
      <c r="AD8" s="34">
        <v>90</v>
      </c>
      <c r="AE8" s="32"/>
      <c r="AF8" s="34"/>
      <c r="AG8" s="30"/>
      <c r="AH8" s="39">
        <v>61</v>
      </c>
      <c r="AI8" s="30">
        <v>1</v>
      </c>
      <c r="AJ8" s="33">
        <v>88</v>
      </c>
      <c r="AK8" s="32"/>
      <c r="AL8" s="40"/>
      <c r="AM8" s="41"/>
      <c r="AN8" s="34">
        <v>90</v>
      </c>
      <c r="AO8" s="30"/>
      <c r="AP8" s="39">
        <v>81</v>
      </c>
      <c r="AQ8" s="32"/>
      <c r="AR8" s="4">
        <v>90</v>
      </c>
      <c r="AS8" s="30">
        <v>1</v>
      </c>
      <c r="AT8" s="33">
        <v>76</v>
      </c>
      <c r="AU8" s="30"/>
      <c r="AV8" s="4">
        <v>90</v>
      </c>
      <c r="AW8" s="30">
        <v>1</v>
      </c>
      <c r="AX8" s="4">
        <v>90</v>
      </c>
      <c r="AY8" s="32">
        <v>1</v>
      </c>
      <c r="AZ8" s="4">
        <v>90</v>
      </c>
      <c r="BA8" s="30">
        <v>1</v>
      </c>
      <c r="BB8" s="4">
        <v>90</v>
      </c>
      <c r="BC8" s="30"/>
      <c r="BD8" s="35">
        <f t="shared" si="3"/>
        <v>1865</v>
      </c>
      <c r="BE8" s="35">
        <f t="shared" si="4"/>
        <v>12</v>
      </c>
      <c r="BG8">
        <f t="shared" si="5"/>
        <v>7.536267022265325E-2</v>
      </c>
      <c r="BH8">
        <f t="shared" si="1"/>
        <v>1.5089281304580129</v>
      </c>
      <c r="AMF8">
        <f t="shared" si="2"/>
        <v>7.536267022265325E-2</v>
      </c>
    </row>
    <row r="9" spans="1:1020" ht="13.2" customHeight="1" x14ac:dyDescent="0.3">
      <c r="A9" s="5" t="s">
        <v>21</v>
      </c>
      <c r="B9" s="35" t="s">
        <v>22</v>
      </c>
      <c r="C9" s="27">
        <v>36934</v>
      </c>
      <c r="D9" s="28">
        <f t="shared" si="0"/>
        <v>20.733333333333334</v>
      </c>
      <c r="E9" s="36"/>
      <c r="F9" s="4">
        <v>90</v>
      </c>
      <c r="G9" s="30"/>
      <c r="H9" s="37">
        <v>66</v>
      </c>
      <c r="I9" s="30"/>
      <c r="J9" s="4">
        <v>90</v>
      </c>
      <c r="K9" s="30"/>
      <c r="L9" s="4">
        <v>90</v>
      </c>
      <c r="M9" s="30"/>
      <c r="N9" s="4">
        <v>90</v>
      </c>
      <c r="O9" s="30"/>
      <c r="P9" s="4">
        <v>90</v>
      </c>
      <c r="Q9" s="30"/>
      <c r="R9" s="4">
        <v>90</v>
      </c>
      <c r="S9" s="30"/>
      <c r="T9" s="4">
        <v>90</v>
      </c>
      <c r="U9" s="30"/>
      <c r="V9" s="4">
        <v>90</v>
      </c>
      <c r="W9" s="32"/>
      <c r="X9" s="4">
        <v>90</v>
      </c>
      <c r="Y9" s="32"/>
      <c r="Z9" s="4">
        <v>90</v>
      </c>
      <c r="AA9" s="30">
        <v>1</v>
      </c>
      <c r="AB9" s="33">
        <v>45</v>
      </c>
      <c r="AC9" s="30"/>
      <c r="AD9" s="39">
        <v>59</v>
      </c>
      <c r="AE9" s="32"/>
      <c r="AF9" s="34">
        <v>90</v>
      </c>
      <c r="AG9" s="32"/>
      <c r="AH9" s="40"/>
      <c r="AI9" s="41"/>
      <c r="AJ9" s="4">
        <v>90</v>
      </c>
      <c r="AK9" s="30"/>
      <c r="AL9" s="4">
        <v>90</v>
      </c>
      <c r="AM9" s="30"/>
      <c r="AN9" s="39">
        <v>61</v>
      </c>
      <c r="AO9" s="30"/>
      <c r="AP9" s="34">
        <v>90</v>
      </c>
      <c r="AQ9" s="30"/>
      <c r="AR9" s="33">
        <v>64</v>
      </c>
      <c r="AS9" s="32"/>
      <c r="AU9" s="30"/>
      <c r="AV9" s="38">
        <v>45</v>
      </c>
      <c r="AW9" s="30"/>
      <c r="AX9" s="38">
        <v>45</v>
      </c>
      <c r="AY9" s="30"/>
      <c r="AZ9" s="4">
        <v>90</v>
      </c>
      <c r="BA9" s="30"/>
      <c r="BB9" s="4">
        <v>90</v>
      </c>
      <c r="BC9" s="32"/>
      <c r="BD9" s="35">
        <f t="shared" si="3"/>
        <v>1825</v>
      </c>
      <c r="BE9" s="35">
        <f t="shared" si="4"/>
        <v>1</v>
      </c>
      <c r="BG9">
        <f t="shared" si="5"/>
        <v>7.3746312684365781E-2</v>
      </c>
      <c r="BH9">
        <f t="shared" si="1"/>
        <v>1.5290068829891839</v>
      </c>
      <c r="AMF9">
        <f t="shared" si="2"/>
        <v>7.3746312684365781E-2</v>
      </c>
    </row>
    <row r="10" spans="1:1020" ht="13.2" customHeight="1" x14ac:dyDescent="0.3">
      <c r="A10" s="5" t="s">
        <v>23</v>
      </c>
      <c r="B10" s="35" t="s">
        <v>24</v>
      </c>
      <c r="C10" s="27">
        <v>36692</v>
      </c>
      <c r="D10" s="28">
        <f t="shared" si="0"/>
        <v>21.391666666666666</v>
      </c>
      <c r="E10" s="36"/>
      <c r="F10" s="4">
        <v>90</v>
      </c>
      <c r="G10" s="30"/>
      <c r="H10" s="4">
        <v>90</v>
      </c>
      <c r="I10" s="30"/>
      <c r="J10" s="4">
        <v>90</v>
      </c>
      <c r="K10" s="31"/>
      <c r="L10" s="37">
        <v>78</v>
      </c>
      <c r="M10" s="30"/>
      <c r="O10" s="30"/>
      <c r="P10" s="4">
        <v>90</v>
      </c>
      <c r="Q10" s="30"/>
      <c r="R10" s="4">
        <v>90</v>
      </c>
      <c r="S10" s="30"/>
      <c r="T10" s="4">
        <v>90</v>
      </c>
      <c r="U10" s="30"/>
      <c r="V10" s="33">
        <v>86</v>
      </c>
      <c r="W10" s="30"/>
      <c r="X10" s="38">
        <v>59</v>
      </c>
      <c r="Y10" s="30"/>
      <c r="AA10" s="30"/>
      <c r="AB10" s="38">
        <v>45</v>
      </c>
      <c r="AC10" s="30"/>
      <c r="AD10" s="34">
        <v>90</v>
      </c>
      <c r="AE10" s="30"/>
      <c r="AF10" s="34">
        <v>90</v>
      </c>
      <c r="AG10" s="30"/>
      <c r="AH10" s="34">
        <v>90</v>
      </c>
      <c r="AI10" s="32"/>
      <c r="AJ10" s="4">
        <v>90</v>
      </c>
      <c r="AK10" s="30"/>
      <c r="AL10" s="33">
        <v>84</v>
      </c>
      <c r="AM10" s="30"/>
      <c r="AN10" s="39">
        <v>75</v>
      </c>
      <c r="AO10" s="30"/>
      <c r="AP10" s="39">
        <v>86</v>
      </c>
      <c r="AQ10" s="30"/>
      <c r="AR10" s="4">
        <v>90</v>
      </c>
      <c r="AS10" s="30"/>
      <c r="AT10" s="4">
        <v>90</v>
      </c>
      <c r="AU10" s="30"/>
      <c r="AV10" s="4">
        <v>90</v>
      </c>
      <c r="AW10" s="30"/>
      <c r="AX10" s="4">
        <v>90</v>
      </c>
      <c r="AY10" s="32"/>
      <c r="AZ10" s="4">
        <v>90</v>
      </c>
      <c r="BA10" s="32"/>
      <c r="BB10" s="40"/>
      <c r="BC10" s="41"/>
      <c r="BD10" s="35">
        <f t="shared" si="3"/>
        <v>1863</v>
      </c>
      <c r="BE10" s="35">
        <f t="shared" si="4"/>
        <v>0</v>
      </c>
      <c r="BG10">
        <f t="shared" si="5"/>
        <v>7.5281852345738878E-2</v>
      </c>
      <c r="BH10">
        <f t="shared" si="1"/>
        <v>1.610404291429264</v>
      </c>
      <c r="AMF10">
        <f t="shared" si="2"/>
        <v>7.5281852345738878E-2</v>
      </c>
    </row>
    <row r="11" spans="1:1020" ht="13.2" customHeight="1" x14ac:dyDescent="0.3">
      <c r="A11" s="5" t="s">
        <v>25</v>
      </c>
      <c r="B11" s="35" t="s">
        <v>26</v>
      </c>
      <c r="C11" s="27">
        <v>36784</v>
      </c>
      <c r="D11" s="28">
        <f t="shared" si="0"/>
        <v>21.141666666666666</v>
      </c>
      <c r="E11" s="36"/>
      <c r="F11" s="37">
        <v>80</v>
      </c>
      <c r="G11" s="30"/>
      <c r="H11" s="4">
        <v>90</v>
      </c>
      <c r="I11" s="30">
        <v>1</v>
      </c>
      <c r="J11" s="37">
        <v>62</v>
      </c>
      <c r="K11" s="30">
        <v>1</v>
      </c>
      <c r="L11" s="37">
        <v>78</v>
      </c>
      <c r="M11" s="30">
        <v>1</v>
      </c>
      <c r="N11" s="37">
        <v>66</v>
      </c>
      <c r="O11" s="30"/>
      <c r="P11" s="42">
        <v>9</v>
      </c>
      <c r="Q11" s="30"/>
      <c r="R11" s="42">
        <v>35</v>
      </c>
      <c r="S11" s="30"/>
      <c r="T11" s="38">
        <v>45</v>
      </c>
      <c r="U11" s="30">
        <v>1</v>
      </c>
      <c r="V11" s="33">
        <v>86</v>
      </c>
      <c r="W11" s="30"/>
      <c r="X11" s="4">
        <v>90</v>
      </c>
      <c r="Y11" s="30"/>
      <c r="Z11" s="38">
        <v>45</v>
      </c>
      <c r="AA11" s="30"/>
      <c r="AB11" s="33">
        <v>45</v>
      </c>
      <c r="AC11" s="30"/>
      <c r="AD11" s="43">
        <v>45</v>
      </c>
      <c r="AE11" s="32"/>
      <c r="AF11" s="39">
        <v>74</v>
      </c>
      <c r="AG11" s="30">
        <v>1</v>
      </c>
      <c r="AH11" s="43">
        <v>29</v>
      </c>
      <c r="AI11" s="30"/>
      <c r="AJ11" s="4">
        <v>90</v>
      </c>
      <c r="AK11" s="32">
        <v>1</v>
      </c>
      <c r="AL11" s="4">
        <v>90</v>
      </c>
      <c r="AM11" s="30">
        <v>1</v>
      </c>
      <c r="AN11" s="39">
        <v>75</v>
      </c>
      <c r="AO11" s="30">
        <v>3</v>
      </c>
      <c r="AP11" s="39">
        <v>62</v>
      </c>
      <c r="AQ11" s="30"/>
      <c r="AR11" s="38">
        <v>45</v>
      </c>
      <c r="AS11" s="30">
        <v>1</v>
      </c>
      <c r="AT11" s="4">
        <v>90</v>
      </c>
      <c r="AU11" s="32"/>
      <c r="AV11" s="38">
        <v>31</v>
      </c>
      <c r="AW11" s="30">
        <v>1</v>
      </c>
      <c r="AX11" s="38">
        <v>45</v>
      </c>
      <c r="AY11" s="30"/>
      <c r="AZ11" s="38">
        <v>45</v>
      </c>
      <c r="BA11" s="30"/>
      <c r="BB11" s="38">
        <v>33</v>
      </c>
      <c r="BC11" s="30"/>
      <c r="BD11" s="35">
        <f t="shared" si="3"/>
        <v>1485</v>
      </c>
      <c r="BE11" s="35">
        <f t="shared" si="4"/>
        <v>12</v>
      </c>
      <c r="BG11">
        <f t="shared" si="5"/>
        <v>6.0007273608922294E-2</v>
      </c>
      <c r="BH11">
        <f t="shared" si="1"/>
        <v>1.2686537762152987</v>
      </c>
      <c r="AMF11">
        <f t="shared" si="2"/>
        <v>6.0007273608922294E-2</v>
      </c>
    </row>
    <row r="12" spans="1:1020" ht="13.2" customHeight="1" x14ac:dyDescent="0.3">
      <c r="A12" s="5" t="s">
        <v>27</v>
      </c>
      <c r="B12" s="35" t="s">
        <v>28</v>
      </c>
      <c r="C12" s="27">
        <v>35532</v>
      </c>
      <c r="D12" s="28">
        <f t="shared" si="0"/>
        <v>24.566666666666666</v>
      </c>
      <c r="E12" s="36"/>
      <c r="F12" s="4">
        <v>90</v>
      </c>
      <c r="G12" s="30"/>
      <c r="H12" s="4">
        <v>90</v>
      </c>
      <c r="I12" s="30"/>
      <c r="J12" s="4">
        <v>90</v>
      </c>
      <c r="K12" s="30"/>
      <c r="L12" s="4">
        <v>90</v>
      </c>
      <c r="M12" s="31"/>
      <c r="N12" s="4">
        <v>90</v>
      </c>
      <c r="O12" s="30"/>
      <c r="P12" s="4">
        <v>90</v>
      </c>
      <c r="Q12" s="30"/>
      <c r="R12" s="37">
        <v>82</v>
      </c>
      <c r="S12" s="31"/>
      <c r="T12" s="4">
        <v>90</v>
      </c>
      <c r="U12" s="30"/>
      <c r="V12" s="4">
        <v>90</v>
      </c>
      <c r="W12" s="30"/>
      <c r="X12" s="33">
        <v>24</v>
      </c>
      <c r="Y12" s="30"/>
      <c r="Z12" s="4">
        <v>90</v>
      </c>
      <c r="AA12" s="32"/>
      <c r="AB12" s="4">
        <v>90</v>
      </c>
      <c r="AC12" s="30"/>
      <c r="AD12" s="34">
        <v>90</v>
      </c>
      <c r="AE12" s="32"/>
      <c r="AF12" s="40"/>
      <c r="AG12" s="41"/>
      <c r="AH12" s="34">
        <v>90</v>
      </c>
      <c r="AI12" s="30"/>
      <c r="AJ12" s="4">
        <v>90</v>
      </c>
      <c r="AK12" s="30"/>
      <c r="AL12" s="33">
        <v>75</v>
      </c>
      <c r="AM12" s="30"/>
      <c r="AN12" s="34"/>
      <c r="AO12" s="30"/>
      <c r="AP12" s="40"/>
      <c r="AQ12" s="41"/>
      <c r="AR12" s="40"/>
      <c r="AS12" s="41"/>
      <c r="AT12" s="40"/>
      <c r="AU12" s="41"/>
      <c r="AV12" s="40"/>
      <c r="AW12" s="41"/>
      <c r="AY12" s="30"/>
      <c r="BA12" s="30"/>
      <c r="BC12" s="30"/>
      <c r="BD12" s="35">
        <f t="shared" si="3"/>
        <v>1351</v>
      </c>
      <c r="BE12" s="35">
        <f t="shared" si="4"/>
        <v>0</v>
      </c>
      <c r="BG12">
        <f t="shared" si="5"/>
        <v>5.4592475855659274E-2</v>
      </c>
      <c r="BH12">
        <f t="shared" si="1"/>
        <v>1.3411551568540294</v>
      </c>
      <c r="AMF12">
        <f t="shared" si="2"/>
        <v>5.4592475855659274E-2</v>
      </c>
    </row>
    <row r="13" spans="1:1020" s="5" customFormat="1" ht="13.2" customHeight="1" x14ac:dyDescent="0.3">
      <c r="A13" s="5" t="s">
        <v>29</v>
      </c>
      <c r="B13" s="35" t="s">
        <v>26</v>
      </c>
      <c r="C13" s="27">
        <v>36778</v>
      </c>
      <c r="D13" s="28">
        <f t="shared" si="0"/>
        <v>21.158333333333335</v>
      </c>
      <c r="E13" s="36"/>
      <c r="F13" s="4">
        <v>90</v>
      </c>
      <c r="G13" s="44"/>
      <c r="H13" s="34">
        <v>90</v>
      </c>
      <c r="I13" s="4"/>
      <c r="J13" s="34">
        <v>90</v>
      </c>
      <c r="K13" s="4"/>
      <c r="L13" s="34">
        <v>90</v>
      </c>
      <c r="M13" s="4"/>
      <c r="N13" s="34">
        <v>90</v>
      </c>
      <c r="O13" s="4"/>
      <c r="P13" s="34">
        <v>90</v>
      </c>
      <c r="Q13" s="4"/>
      <c r="R13" s="34">
        <v>90</v>
      </c>
      <c r="S13" s="4"/>
      <c r="T13" s="43">
        <v>45</v>
      </c>
      <c r="U13" s="4"/>
      <c r="V13" s="34">
        <v>90</v>
      </c>
      <c r="W13" s="45"/>
      <c r="X13" s="34">
        <v>90</v>
      </c>
      <c r="Y13" s="4"/>
      <c r="Z13" s="34"/>
      <c r="AA13" s="4"/>
      <c r="AB13" s="34"/>
      <c r="AC13" s="30"/>
      <c r="AD13" s="34"/>
      <c r="AE13" s="30"/>
      <c r="AF13" s="34"/>
      <c r="AG13" s="30"/>
      <c r="AH13" s="34"/>
      <c r="AI13" s="30"/>
      <c r="AJ13" s="4"/>
      <c r="AK13" s="30"/>
      <c r="AL13" s="34"/>
      <c r="AM13" s="4"/>
      <c r="AN13" s="43">
        <v>45</v>
      </c>
      <c r="AO13" s="30"/>
      <c r="AP13" s="34">
        <v>90</v>
      </c>
      <c r="AQ13" s="32"/>
      <c r="AR13" s="38">
        <v>45</v>
      </c>
      <c r="AS13" s="30"/>
      <c r="AT13" s="4">
        <v>90</v>
      </c>
      <c r="AU13" s="30"/>
      <c r="AV13" s="33">
        <v>61</v>
      </c>
      <c r="AW13" s="30"/>
      <c r="AX13" s="4"/>
      <c r="AY13" s="30"/>
      <c r="AZ13" s="4"/>
      <c r="BA13" s="30"/>
      <c r="BB13" s="34"/>
      <c r="BC13" s="30"/>
      <c r="BD13" s="35">
        <f t="shared" si="3"/>
        <v>1186</v>
      </c>
      <c r="BE13" s="35">
        <f t="shared" si="4"/>
        <v>0</v>
      </c>
      <c r="BF13" s="34"/>
      <c r="BG13">
        <f t="shared" si="5"/>
        <v>4.7925001010223463E-2</v>
      </c>
      <c r="BH13">
        <f t="shared" si="1"/>
        <v>1.0140131463746449</v>
      </c>
      <c r="AMF13">
        <f t="shared" si="2"/>
        <v>4.7925001010223463E-2</v>
      </c>
    </row>
    <row r="14" spans="1:1020" ht="13.2" customHeight="1" x14ac:dyDescent="0.3">
      <c r="A14" s="5" t="s">
        <v>30</v>
      </c>
      <c r="B14" s="35" t="s">
        <v>31</v>
      </c>
      <c r="C14" s="27">
        <v>37530</v>
      </c>
      <c r="D14" s="28">
        <f t="shared" si="0"/>
        <v>19.097222222222221</v>
      </c>
      <c r="E14" s="36"/>
      <c r="F14" s="42">
        <v>10</v>
      </c>
      <c r="G14" s="30"/>
      <c r="H14" s="42">
        <v>24</v>
      </c>
      <c r="I14" s="30"/>
      <c r="J14" s="42">
        <v>0</v>
      </c>
      <c r="K14" s="30"/>
      <c r="L14" s="42">
        <v>22</v>
      </c>
      <c r="M14" s="30"/>
      <c r="N14" s="42">
        <v>10</v>
      </c>
      <c r="O14" s="30"/>
      <c r="P14" s="37">
        <v>81</v>
      </c>
      <c r="Q14" s="30">
        <v>1</v>
      </c>
      <c r="R14" s="37">
        <v>55</v>
      </c>
      <c r="S14" s="30"/>
      <c r="T14" s="33">
        <v>62</v>
      </c>
      <c r="U14" s="30"/>
      <c r="V14" s="38">
        <v>4</v>
      </c>
      <c r="W14" s="30"/>
      <c r="X14" s="33">
        <v>31</v>
      </c>
      <c r="Y14" s="30"/>
      <c r="Z14" s="4">
        <v>90</v>
      </c>
      <c r="AA14" s="32"/>
      <c r="AB14" s="33">
        <v>67</v>
      </c>
      <c r="AC14" s="30"/>
      <c r="AD14" s="39">
        <v>80</v>
      </c>
      <c r="AE14" s="30"/>
      <c r="AF14" s="39">
        <v>82</v>
      </c>
      <c r="AG14" s="30"/>
      <c r="AH14" s="43">
        <v>29</v>
      </c>
      <c r="AI14" s="30"/>
      <c r="AK14" s="30"/>
      <c r="AM14" s="30"/>
      <c r="AN14" s="34"/>
      <c r="AO14" s="30"/>
      <c r="AP14" s="39">
        <v>62</v>
      </c>
      <c r="AQ14" s="30"/>
      <c r="AR14" s="4">
        <v>90</v>
      </c>
      <c r="AS14" s="30"/>
      <c r="AT14" s="33">
        <v>70</v>
      </c>
      <c r="AU14" s="30"/>
      <c r="AV14" s="33">
        <v>82</v>
      </c>
      <c r="AW14" s="30"/>
      <c r="AX14" s="33">
        <v>87</v>
      </c>
      <c r="AY14" s="30"/>
      <c r="AZ14" s="33">
        <v>62</v>
      </c>
      <c r="BA14" s="32"/>
      <c r="BB14" s="4">
        <v>90</v>
      </c>
      <c r="BC14" s="32"/>
      <c r="BD14" s="35">
        <f t="shared" si="3"/>
        <v>1190</v>
      </c>
      <c r="BE14" s="35">
        <f t="shared" si="4"/>
        <v>1</v>
      </c>
      <c r="BG14">
        <f t="shared" si="5"/>
        <v>4.8086636764052205E-2</v>
      </c>
      <c r="BH14">
        <f t="shared" si="1"/>
        <v>0.91832118820238584</v>
      </c>
      <c r="AMF14">
        <f t="shared" si="2"/>
        <v>4.8086636764052205E-2</v>
      </c>
    </row>
    <row r="15" spans="1:1020" ht="13.2" customHeight="1" x14ac:dyDescent="0.3">
      <c r="A15" s="5" t="s">
        <v>32</v>
      </c>
      <c r="B15" s="35" t="s">
        <v>26</v>
      </c>
      <c r="C15" s="27">
        <v>35388</v>
      </c>
      <c r="D15" s="28">
        <f t="shared" si="0"/>
        <v>24.963888888888889</v>
      </c>
      <c r="E15" s="36"/>
      <c r="F15" s="4">
        <v>90</v>
      </c>
      <c r="G15" s="31">
        <v>1</v>
      </c>
      <c r="H15" s="4">
        <v>90</v>
      </c>
      <c r="I15" s="31"/>
      <c r="J15" s="4">
        <v>90</v>
      </c>
      <c r="K15" s="31"/>
      <c r="L15" s="37">
        <v>45</v>
      </c>
      <c r="M15" s="31"/>
      <c r="N15" s="40"/>
      <c r="O15" s="41"/>
      <c r="P15" s="42">
        <v>19</v>
      </c>
      <c r="Q15" s="30"/>
      <c r="R15" s="4">
        <v>90</v>
      </c>
      <c r="S15" s="30"/>
      <c r="T15" s="38">
        <v>45</v>
      </c>
      <c r="U15" s="30">
        <v>1</v>
      </c>
      <c r="V15" s="33">
        <v>72</v>
      </c>
      <c r="W15" s="30"/>
      <c r="X15" s="4">
        <v>90</v>
      </c>
      <c r="Y15" s="32"/>
      <c r="AA15" s="30"/>
      <c r="AC15" s="30"/>
      <c r="AD15" s="34"/>
      <c r="AE15" s="30"/>
      <c r="AF15" s="43">
        <v>16</v>
      </c>
      <c r="AG15" s="32">
        <v>1</v>
      </c>
      <c r="AH15" s="39">
        <v>81</v>
      </c>
      <c r="AI15" s="30">
        <v>1</v>
      </c>
      <c r="AJ15" s="33">
        <v>75</v>
      </c>
      <c r="AK15" s="30">
        <v>1</v>
      </c>
      <c r="AL15" s="4">
        <v>90</v>
      </c>
      <c r="AM15" s="32"/>
      <c r="AN15" s="40"/>
      <c r="AO15" s="41"/>
      <c r="AP15" s="43">
        <v>28</v>
      </c>
      <c r="AQ15" s="30">
        <v>1</v>
      </c>
      <c r="AR15" s="38">
        <v>45</v>
      </c>
      <c r="AS15" s="30">
        <v>2</v>
      </c>
      <c r="AT15" s="38">
        <v>14</v>
      </c>
      <c r="AU15" s="32"/>
      <c r="AV15" s="33">
        <v>59</v>
      </c>
      <c r="AW15" s="30">
        <v>1</v>
      </c>
      <c r="AX15" s="33">
        <v>45</v>
      </c>
      <c r="AY15" s="30"/>
      <c r="BA15" s="30"/>
      <c r="BB15" s="33">
        <v>57</v>
      </c>
      <c r="BC15" s="30"/>
      <c r="BD15" s="35">
        <f t="shared" si="3"/>
        <v>1141</v>
      </c>
      <c r="BE15" s="35">
        <f t="shared" si="4"/>
        <v>9</v>
      </c>
      <c r="BG15">
        <f t="shared" si="5"/>
        <v>4.6106598779650058E-2</v>
      </c>
      <c r="BH15">
        <f t="shared" si="1"/>
        <v>1.1510000089797641</v>
      </c>
      <c r="AMF15">
        <f t="shared" si="2"/>
        <v>4.6106598779650058E-2</v>
      </c>
    </row>
    <row r="16" spans="1:1020" s="5" customFormat="1" ht="13.2" customHeight="1" x14ac:dyDescent="0.3">
      <c r="A16" s="5" t="s">
        <v>33</v>
      </c>
      <c r="B16" s="35" t="s">
        <v>34</v>
      </c>
      <c r="C16" s="27">
        <v>35164</v>
      </c>
      <c r="D16" s="28">
        <f t="shared" si="0"/>
        <v>25.574999999999999</v>
      </c>
      <c r="E16" s="36"/>
      <c r="F16" s="4"/>
      <c r="G16" s="4"/>
      <c r="H16" s="34"/>
      <c r="I16" s="4"/>
      <c r="J16" s="34">
        <v>90</v>
      </c>
      <c r="K16" s="4">
        <v>1</v>
      </c>
      <c r="L16" s="34">
        <v>90</v>
      </c>
      <c r="M16" s="4"/>
      <c r="N16" s="34">
        <v>90</v>
      </c>
      <c r="O16" s="4"/>
      <c r="P16" s="34">
        <v>90</v>
      </c>
      <c r="Q16" s="44"/>
      <c r="R16" s="34">
        <v>90</v>
      </c>
      <c r="S16" s="44"/>
      <c r="T16" s="34"/>
      <c r="U16" s="4"/>
      <c r="V16" s="34">
        <v>90</v>
      </c>
      <c r="W16" s="4"/>
      <c r="X16" s="34">
        <v>90</v>
      </c>
      <c r="Y16" s="45"/>
      <c r="Z16" s="34">
        <v>90</v>
      </c>
      <c r="AA16" s="4"/>
      <c r="AB16" s="34">
        <v>90</v>
      </c>
      <c r="AC16" s="30">
        <v>1</v>
      </c>
      <c r="AD16" s="34">
        <v>90</v>
      </c>
      <c r="AE16" s="30"/>
      <c r="AF16" s="34">
        <v>90</v>
      </c>
      <c r="AG16" s="46"/>
      <c r="AH16" s="40"/>
      <c r="AI16" s="41"/>
      <c r="AJ16" s="4">
        <v>90</v>
      </c>
      <c r="AK16" s="30"/>
      <c r="AL16" s="34"/>
      <c r="AM16" s="4"/>
      <c r="AN16" s="34"/>
      <c r="AO16" s="30"/>
      <c r="AP16" s="34"/>
      <c r="AQ16" s="30"/>
      <c r="AR16" s="4"/>
      <c r="AS16" s="30"/>
      <c r="AT16" s="4"/>
      <c r="AU16" s="30"/>
      <c r="AV16" s="4"/>
      <c r="AW16" s="30"/>
      <c r="AX16" s="4"/>
      <c r="AY16" s="30"/>
      <c r="AZ16" s="4"/>
      <c r="BA16" s="30"/>
      <c r="BB16" s="34"/>
      <c r="BC16" s="30"/>
      <c r="BD16" s="35">
        <f t="shared" si="3"/>
        <v>1080</v>
      </c>
      <c r="BE16" s="35">
        <f t="shared" si="4"/>
        <v>2</v>
      </c>
      <c r="BF16" s="4"/>
      <c r="BG16">
        <f t="shared" si="5"/>
        <v>4.3641653533761669E-2</v>
      </c>
      <c r="BH16">
        <f t="shared" si="1"/>
        <v>1.1161352891259546</v>
      </c>
      <c r="AMF16">
        <f t="shared" si="2"/>
        <v>4.3641653533761669E-2</v>
      </c>
    </row>
    <row r="17" spans="1:1020" ht="13.2" customHeight="1" x14ac:dyDescent="0.3">
      <c r="A17" s="5" t="s">
        <v>35</v>
      </c>
      <c r="B17" s="35" t="s">
        <v>28</v>
      </c>
      <c r="C17" s="27">
        <v>36271</v>
      </c>
      <c r="D17" s="28">
        <f t="shared" si="0"/>
        <v>22.541666666666668</v>
      </c>
      <c r="E17" s="36"/>
      <c r="F17" s="37">
        <v>88</v>
      </c>
      <c r="G17" s="31"/>
      <c r="H17" s="4">
        <v>90</v>
      </c>
      <c r="I17" s="30"/>
      <c r="J17" s="37">
        <v>75</v>
      </c>
      <c r="K17" s="30"/>
      <c r="L17" s="37">
        <v>68</v>
      </c>
      <c r="M17" s="30"/>
      <c r="N17" s="4">
        <v>90</v>
      </c>
      <c r="O17" s="31">
        <v>1</v>
      </c>
      <c r="P17" s="4">
        <v>90</v>
      </c>
      <c r="Q17" s="30"/>
      <c r="R17" s="4">
        <v>90</v>
      </c>
      <c r="S17" s="30"/>
      <c r="U17" s="30"/>
      <c r="V17" s="33">
        <v>72</v>
      </c>
      <c r="W17" s="30"/>
      <c r="X17" s="38">
        <v>59</v>
      </c>
      <c r="Y17" s="30"/>
      <c r="Z17" s="33">
        <v>77</v>
      </c>
      <c r="AA17" s="32"/>
      <c r="AB17" s="40"/>
      <c r="AC17" s="41"/>
      <c r="AD17" s="39">
        <v>45</v>
      </c>
      <c r="AE17" s="30"/>
      <c r="AF17" s="43">
        <v>8</v>
      </c>
      <c r="AG17" s="30"/>
      <c r="AH17" s="43">
        <v>29</v>
      </c>
      <c r="AI17" s="30"/>
      <c r="AJ17" s="4">
        <v>90</v>
      </c>
      <c r="AK17" s="30"/>
      <c r="AL17" s="33">
        <v>45</v>
      </c>
      <c r="AM17" s="30"/>
      <c r="AN17" s="34"/>
      <c r="AO17" s="30"/>
      <c r="AP17" s="43">
        <v>4</v>
      </c>
      <c r="AQ17" s="30"/>
      <c r="AS17" s="30"/>
      <c r="AU17" s="30"/>
      <c r="AW17" s="30"/>
      <c r="AX17" s="33">
        <v>45</v>
      </c>
      <c r="AY17" s="30"/>
      <c r="BA17" s="30"/>
      <c r="BB17" s="38">
        <v>23</v>
      </c>
      <c r="BC17" s="30"/>
      <c r="BD17" s="35">
        <f t="shared" si="3"/>
        <v>1088</v>
      </c>
      <c r="BE17" s="35">
        <f t="shared" si="4"/>
        <v>1</v>
      </c>
      <c r="BG17">
        <f t="shared" si="5"/>
        <v>4.3964925041419162E-2</v>
      </c>
      <c r="BH17">
        <f t="shared" si="1"/>
        <v>0.99104268530865702</v>
      </c>
      <c r="AMF17">
        <f t="shared" si="2"/>
        <v>4.3964925041419162E-2</v>
      </c>
    </row>
    <row r="18" spans="1:1020" ht="13.2" customHeight="1" x14ac:dyDescent="0.3">
      <c r="A18" s="5" t="s">
        <v>36</v>
      </c>
      <c r="B18" s="35" t="s">
        <v>18</v>
      </c>
      <c r="C18" s="27">
        <v>35956</v>
      </c>
      <c r="D18" s="28">
        <f t="shared" si="0"/>
        <v>23.405555555555555</v>
      </c>
      <c r="E18" s="36"/>
      <c r="F18" s="4">
        <v>90</v>
      </c>
      <c r="G18" s="30"/>
      <c r="H18" s="37">
        <v>61</v>
      </c>
      <c r="I18" s="30"/>
      <c r="J18" s="42">
        <v>15</v>
      </c>
      <c r="K18" s="30"/>
      <c r="L18" s="42">
        <v>12</v>
      </c>
      <c r="M18" s="30"/>
      <c r="N18" s="4">
        <v>90</v>
      </c>
      <c r="O18" s="30"/>
      <c r="Q18" s="30"/>
      <c r="S18" s="30"/>
      <c r="T18" s="38">
        <v>45</v>
      </c>
      <c r="U18" s="30"/>
      <c r="V18" s="38">
        <v>18</v>
      </c>
      <c r="W18" s="30"/>
      <c r="X18" s="38">
        <v>33</v>
      </c>
      <c r="Y18" s="30"/>
      <c r="AA18" s="30"/>
      <c r="AC18" s="30"/>
      <c r="AD18" s="43">
        <v>10</v>
      </c>
      <c r="AE18" s="30"/>
      <c r="AF18" s="34">
        <v>90</v>
      </c>
      <c r="AG18" s="30"/>
      <c r="AH18" s="34">
        <v>90</v>
      </c>
      <c r="AI18" s="30"/>
      <c r="AK18" s="30"/>
      <c r="AM18" s="30"/>
      <c r="AN18" s="34"/>
      <c r="AO18" s="30"/>
      <c r="AP18" s="34"/>
      <c r="AQ18" s="30"/>
      <c r="AR18" s="38">
        <v>26</v>
      </c>
      <c r="AS18" s="30"/>
      <c r="AT18" s="4">
        <v>90</v>
      </c>
      <c r="AU18" s="30"/>
      <c r="AV18" s="4">
        <v>90</v>
      </c>
      <c r="AW18" s="30"/>
      <c r="AX18" s="4">
        <v>90</v>
      </c>
      <c r="AY18" s="32"/>
      <c r="AZ18" s="4">
        <v>90</v>
      </c>
      <c r="BA18" s="32"/>
      <c r="BB18" s="4">
        <v>90</v>
      </c>
      <c r="BC18" s="30"/>
      <c r="BD18" s="35">
        <f t="shared" si="3"/>
        <v>1030</v>
      </c>
      <c r="BE18" s="35">
        <f t="shared" si="4"/>
        <v>0</v>
      </c>
      <c r="BG18">
        <f t="shared" si="5"/>
        <v>4.162120661090233E-2</v>
      </c>
      <c r="BH18">
        <f t="shared" si="1"/>
        <v>0.97416746362073059</v>
      </c>
      <c r="AMF18">
        <f t="shared" si="2"/>
        <v>4.162120661090233E-2</v>
      </c>
    </row>
    <row r="19" spans="1:1020" ht="13.2" customHeight="1" x14ac:dyDescent="0.3">
      <c r="A19" s="5" t="s">
        <v>37</v>
      </c>
      <c r="B19" s="35" t="s">
        <v>38</v>
      </c>
      <c r="C19" s="27">
        <v>37301</v>
      </c>
      <c r="D19" s="28">
        <f t="shared" si="0"/>
        <v>19.727777777777778</v>
      </c>
      <c r="E19" s="36"/>
      <c r="G19" s="30"/>
      <c r="I19" s="30"/>
      <c r="K19" s="30"/>
      <c r="M19" s="30"/>
      <c r="O19" s="30"/>
      <c r="Q19" s="30"/>
      <c r="S19" s="30"/>
      <c r="U19" s="30"/>
      <c r="W19" s="30"/>
      <c r="Y19" s="30"/>
      <c r="AA19" s="30"/>
      <c r="AC19" s="30"/>
      <c r="AD19" s="34"/>
      <c r="AE19" s="30"/>
      <c r="AF19" s="34">
        <v>90</v>
      </c>
      <c r="AG19" s="30"/>
      <c r="AH19" s="34">
        <v>90</v>
      </c>
      <c r="AI19" s="30"/>
      <c r="AK19" s="30"/>
      <c r="AL19" s="33">
        <v>30</v>
      </c>
      <c r="AM19" s="30"/>
      <c r="AN19" s="34">
        <v>90</v>
      </c>
      <c r="AO19" s="30"/>
      <c r="AP19" s="34">
        <v>90</v>
      </c>
      <c r="AQ19" s="32"/>
      <c r="AR19" s="33">
        <v>45</v>
      </c>
      <c r="AS19" s="30"/>
      <c r="AT19" s="4">
        <v>90</v>
      </c>
      <c r="AU19" s="30"/>
      <c r="AV19" s="4">
        <v>90</v>
      </c>
      <c r="AW19" s="30"/>
      <c r="AX19" s="4">
        <v>90</v>
      </c>
      <c r="AY19" s="32"/>
      <c r="AZ19" s="4">
        <v>90</v>
      </c>
      <c r="BA19" s="30"/>
      <c r="BB19" s="4">
        <v>90</v>
      </c>
      <c r="BC19" s="30"/>
      <c r="BD19" s="35">
        <f t="shared" si="3"/>
        <v>885</v>
      </c>
      <c r="BE19" s="35">
        <f t="shared" si="4"/>
        <v>0</v>
      </c>
      <c r="BG19">
        <f t="shared" si="5"/>
        <v>3.5761910534610253E-2</v>
      </c>
      <c r="BH19">
        <f t="shared" si="1"/>
        <v>0.70550302393556119</v>
      </c>
      <c r="AMF19">
        <f t="shared" si="2"/>
        <v>3.5761910534610253E-2</v>
      </c>
    </row>
    <row r="20" spans="1:1020" ht="13.2" customHeight="1" x14ac:dyDescent="0.3">
      <c r="A20" s="5" t="s">
        <v>39</v>
      </c>
      <c r="B20" s="35" t="s">
        <v>18</v>
      </c>
      <c r="C20" s="27">
        <v>36658</v>
      </c>
      <c r="D20" s="28">
        <f t="shared" si="0"/>
        <v>21.483333333333334</v>
      </c>
      <c r="E20" s="36"/>
      <c r="G20" s="30"/>
      <c r="I20" s="30"/>
      <c r="K20" s="30"/>
      <c r="M20" s="30"/>
      <c r="O20" s="30"/>
      <c r="Q20" s="30"/>
      <c r="S20" s="30"/>
      <c r="T20" s="4">
        <v>90</v>
      </c>
      <c r="U20" s="30"/>
      <c r="V20" s="33">
        <v>56</v>
      </c>
      <c r="W20" s="30"/>
      <c r="X20" s="38">
        <v>33</v>
      </c>
      <c r="Y20" s="32"/>
      <c r="Z20" s="4">
        <v>90</v>
      </c>
      <c r="AA20" s="30"/>
      <c r="AB20" s="4">
        <v>90</v>
      </c>
      <c r="AC20" s="32"/>
      <c r="AD20" s="39">
        <v>51</v>
      </c>
      <c r="AE20" s="30"/>
      <c r="AF20" s="43">
        <v>0</v>
      </c>
      <c r="AG20" s="30"/>
      <c r="AH20" s="43">
        <v>17</v>
      </c>
      <c r="AI20" s="30"/>
      <c r="AJ20" s="4">
        <v>90</v>
      </c>
      <c r="AK20" s="30"/>
      <c r="AL20" s="33">
        <v>84</v>
      </c>
      <c r="AM20" s="32"/>
      <c r="AN20" s="39">
        <v>45</v>
      </c>
      <c r="AO20" s="30"/>
      <c r="AP20" s="34"/>
      <c r="AQ20" s="30"/>
      <c r="AR20" s="33">
        <v>45</v>
      </c>
      <c r="AS20" s="30"/>
      <c r="AU20" s="30"/>
      <c r="AV20" s="38">
        <v>29</v>
      </c>
      <c r="AW20" s="30"/>
      <c r="AX20" s="33">
        <v>71</v>
      </c>
      <c r="AY20" s="32"/>
      <c r="AZ20" s="40"/>
      <c r="BA20" s="41"/>
      <c r="BB20" s="38">
        <v>0</v>
      </c>
      <c r="BC20" s="30"/>
      <c r="BD20" s="35">
        <f t="shared" si="3"/>
        <v>791</v>
      </c>
      <c r="BE20" s="35">
        <f t="shared" si="4"/>
        <v>0</v>
      </c>
      <c r="BG20">
        <f t="shared" si="5"/>
        <v>3.1963470319634701E-2</v>
      </c>
      <c r="BH20">
        <f t="shared" si="1"/>
        <v>0.6866818873668189</v>
      </c>
      <c r="AMF20">
        <f t="shared" si="2"/>
        <v>3.1963470319634701E-2</v>
      </c>
    </row>
    <row r="21" spans="1:1020" ht="13.2" customHeight="1" x14ac:dyDescent="0.3">
      <c r="A21" s="5" t="s">
        <v>40</v>
      </c>
      <c r="B21" s="35" t="s">
        <v>24</v>
      </c>
      <c r="C21" s="27">
        <v>36401</v>
      </c>
      <c r="D21" s="28">
        <f t="shared" si="0"/>
        <v>22.18611111111111</v>
      </c>
      <c r="E21" s="36"/>
      <c r="G21" s="30"/>
      <c r="I21" s="30"/>
      <c r="K21" s="30"/>
      <c r="M21" s="30"/>
      <c r="O21" s="30"/>
      <c r="Q21" s="30"/>
      <c r="S21" s="30"/>
      <c r="U21" s="30"/>
      <c r="W21" s="30"/>
      <c r="Y21" s="30"/>
      <c r="AA21" s="30"/>
      <c r="AC21" s="30"/>
      <c r="AD21" s="34"/>
      <c r="AE21" s="30"/>
      <c r="AF21" s="34"/>
      <c r="AG21" s="30"/>
      <c r="AH21" s="34"/>
      <c r="AI21" s="30"/>
      <c r="AJ21" s="38">
        <v>15</v>
      </c>
      <c r="AK21" s="30"/>
      <c r="AL21" s="38">
        <v>60</v>
      </c>
      <c r="AM21" s="30"/>
      <c r="AN21" s="34">
        <v>90</v>
      </c>
      <c r="AO21" s="30"/>
      <c r="AP21" s="34">
        <v>90</v>
      </c>
      <c r="AQ21" s="30"/>
      <c r="AR21" s="4">
        <v>90</v>
      </c>
      <c r="AS21" s="30">
        <v>1</v>
      </c>
      <c r="AT21" s="33">
        <v>88</v>
      </c>
      <c r="AU21" s="30"/>
      <c r="AV21" s="33">
        <v>82</v>
      </c>
      <c r="AW21" s="30"/>
      <c r="AX21" s="4">
        <v>90</v>
      </c>
      <c r="AY21" s="30"/>
      <c r="AZ21" s="33">
        <v>69</v>
      </c>
      <c r="BA21" s="30"/>
      <c r="BB21" s="4">
        <v>90</v>
      </c>
      <c r="BC21" s="30"/>
      <c r="BD21" s="35">
        <f t="shared" si="3"/>
        <v>764</v>
      </c>
      <c r="BE21" s="35">
        <f t="shared" si="4"/>
        <v>1</v>
      </c>
      <c r="BG21">
        <f t="shared" si="5"/>
        <v>3.087242898129066E-2</v>
      </c>
      <c r="BH21">
        <f t="shared" si="1"/>
        <v>0.68493913964880138</v>
      </c>
      <c r="AMF21">
        <f t="shared" si="2"/>
        <v>3.087242898129066E-2</v>
      </c>
    </row>
    <row r="22" spans="1:1020" ht="13.2" customHeight="1" x14ac:dyDescent="0.3">
      <c r="A22" s="5" t="s">
        <v>41</v>
      </c>
      <c r="B22" s="35" t="s">
        <v>26</v>
      </c>
      <c r="C22" s="27">
        <v>36812</v>
      </c>
      <c r="D22" s="28">
        <f t="shared" si="0"/>
        <v>21.06388888888889</v>
      </c>
      <c r="E22" s="36"/>
      <c r="G22" s="30"/>
      <c r="I22" s="30"/>
      <c r="J22" s="42">
        <v>28</v>
      </c>
      <c r="K22" s="31"/>
      <c r="L22" s="42">
        <v>45</v>
      </c>
      <c r="M22" s="30"/>
      <c r="N22" s="42">
        <v>24</v>
      </c>
      <c r="O22" s="31"/>
      <c r="P22" s="37">
        <v>71</v>
      </c>
      <c r="Q22" s="30"/>
      <c r="S22" s="30"/>
      <c r="T22" s="33">
        <v>45</v>
      </c>
      <c r="U22" s="30"/>
      <c r="V22" s="38">
        <v>18</v>
      </c>
      <c r="W22" s="30"/>
      <c r="Y22" s="30"/>
      <c r="Z22" s="4">
        <v>90</v>
      </c>
      <c r="AA22" s="30"/>
      <c r="AB22" s="4">
        <v>90</v>
      </c>
      <c r="AC22" s="30"/>
      <c r="AD22" s="39">
        <v>80</v>
      </c>
      <c r="AE22" s="30"/>
      <c r="AF22" s="39">
        <v>87</v>
      </c>
      <c r="AG22" s="47"/>
      <c r="AH22" s="40"/>
      <c r="AI22" s="41"/>
      <c r="AK22" s="30"/>
      <c r="AM22" s="30"/>
      <c r="AN22" s="34"/>
      <c r="AO22" s="30"/>
      <c r="AP22" s="34"/>
      <c r="AQ22" s="30"/>
      <c r="AS22" s="30"/>
      <c r="AU22" s="30"/>
      <c r="AW22" s="30"/>
      <c r="AY22" s="30"/>
      <c r="BA22" s="30"/>
      <c r="BC22" s="30"/>
      <c r="BD22" s="35">
        <f t="shared" si="3"/>
        <v>578</v>
      </c>
      <c r="BE22" s="35">
        <f t="shared" si="4"/>
        <v>0</v>
      </c>
      <c r="BG22">
        <f t="shared" si="5"/>
        <v>2.3356366428253929E-2</v>
      </c>
      <c r="BH22">
        <f t="shared" si="1"/>
        <v>0.4919759072929154</v>
      </c>
      <c r="AMF22">
        <f t="shared" si="2"/>
        <v>2.3356366428253929E-2</v>
      </c>
    </row>
    <row r="23" spans="1:1020" ht="13.2" customHeight="1" x14ac:dyDescent="0.3">
      <c r="A23" s="5" t="s">
        <v>42</v>
      </c>
      <c r="B23" s="35" t="s">
        <v>18</v>
      </c>
      <c r="C23" s="27">
        <v>37336</v>
      </c>
      <c r="D23" s="28">
        <f t="shared" si="0"/>
        <v>19.625</v>
      </c>
      <c r="E23" s="36"/>
      <c r="F23" s="42">
        <v>2</v>
      </c>
      <c r="G23" s="30"/>
      <c r="I23" s="30"/>
      <c r="K23" s="30"/>
      <c r="M23" s="30"/>
      <c r="O23" s="30"/>
      <c r="Q23" s="30"/>
      <c r="S23" s="30"/>
      <c r="T23" s="33">
        <v>45</v>
      </c>
      <c r="U23" s="30"/>
      <c r="W23" s="30"/>
      <c r="Y23" s="30"/>
      <c r="AA23" s="30"/>
      <c r="AB23" s="38">
        <v>45</v>
      </c>
      <c r="AC23" s="30"/>
      <c r="AD23" s="43">
        <v>39</v>
      </c>
      <c r="AE23" s="30"/>
      <c r="AF23" s="34">
        <v>90</v>
      </c>
      <c r="AG23" s="30"/>
      <c r="AH23" s="39">
        <v>73</v>
      </c>
      <c r="AI23" s="30"/>
      <c r="AJ23" s="38">
        <v>0</v>
      </c>
      <c r="AK23" s="30"/>
      <c r="AM23" s="30"/>
      <c r="AN23" s="34"/>
      <c r="AO23" s="30"/>
      <c r="AP23" s="34"/>
      <c r="AQ23" s="30"/>
      <c r="AS23" s="30"/>
      <c r="AU23" s="30"/>
      <c r="AW23" s="30"/>
      <c r="AY23" s="30"/>
      <c r="AZ23" s="4">
        <v>90</v>
      </c>
      <c r="BA23" s="30"/>
      <c r="BB23" s="4">
        <v>90</v>
      </c>
      <c r="BC23" s="30"/>
      <c r="BD23" s="35">
        <f t="shared" si="3"/>
        <v>474</v>
      </c>
      <c r="BE23" s="35">
        <f t="shared" si="4"/>
        <v>0</v>
      </c>
      <c r="BG23">
        <f t="shared" si="5"/>
        <v>1.915383682870651E-2</v>
      </c>
      <c r="BH23">
        <f t="shared" si="1"/>
        <v>0.37589404776336527</v>
      </c>
      <c r="AMF23">
        <f t="shared" si="2"/>
        <v>1.915383682870651E-2</v>
      </c>
    </row>
    <row r="24" spans="1:1020" ht="13.2" customHeight="1" x14ac:dyDescent="0.3">
      <c r="A24" s="5" t="s">
        <v>43</v>
      </c>
      <c r="B24" s="35" t="s">
        <v>18</v>
      </c>
      <c r="C24" s="27">
        <v>34352</v>
      </c>
      <c r="D24" s="28">
        <f t="shared" si="0"/>
        <v>27.8</v>
      </c>
      <c r="E24" s="36"/>
      <c r="F24" s="42">
        <v>4</v>
      </c>
      <c r="G24" s="30"/>
      <c r="H24" s="42">
        <v>29</v>
      </c>
      <c r="I24" s="30"/>
      <c r="J24" s="42">
        <v>15</v>
      </c>
      <c r="K24" s="31"/>
      <c r="L24" s="42">
        <v>24</v>
      </c>
      <c r="M24" s="31"/>
      <c r="N24" s="34">
        <v>90</v>
      </c>
      <c r="O24" s="30"/>
      <c r="P24" s="42">
        <v>9</v>
      </c>
      <c r="Q24" s="30"/>
      <c r="R24" s="42">
        <v>8</v>
      </c>
      <c r="S24" s="30"/>
      <c r="T24" s="38">
        <v>28</v>
      </c>
      <c r="U24" s="30"/>
      <c r="V24" s="38">
        <v>4</v>
      </c>
      <c r="W24" s="30"/>
      <c r="X24" s="38">
        <v>33</v>
      </c>
      <c r="Y24" s="30"/>
      <c r="Z24" s="33">
        <v>45</v>
      </c>
      <c r="AA24" s="30"/>
      <c r="AB24" s="33">
        <v>21</v>
      </c>
      <c r="AC24" s="30"/>
      <c r="AD24" s="34"/>
      <c r="AE24" s="30"/>
      <c r="AF24" s="34"/>
      <c r="AG24" s="30"/>
      <c r="AH24" s="34"/>
      <c r="AI24" s="30"/>
      <c r="AK24" s="30"/>
      <c r="AM24" s="30"/>
      <c r="AN24" s="34"/>
      <c r="AO24" s="30"/>
      <c r="AP24" s="43">
        <v>9</v>
      </c>
      <c r="AQ24" s="30"/>
      <c r="AS24" s="30"/>
      <c r="AT24" s="38">
        <v>2</v>
      </c>
      <c r="AU24" s="30"/>
      <c r="AV24" s="38">
        <v>8</v>
      </c>
      <c r="AW24" s="32"/>
      <c r="AX24" s="38">
        <v>3</v>
      </c>
      <c r="AY24" s="30"/>
      <c r="AZ24" s="38">
        <v>28</v>
      </c>
      <c r="BA24" s="30"/>
      <c r="BB24" s="38">
        <v>0</v>
      </c>
      <c r="BC24" s="30"/>
      <c r="BD24" s="35">
        <f t="shared" si="3"/>
        <v>360</v>
      </c>
      <c r="BE24" s="35">
        <f t="shared" si="4"/>
        <v>0</v>
      </c>
      <c r="BG24">
        <f t="shared" si="5"/>
        <v>1.4547217844587223E-2</v>
      </c>
      <c r="BH24">
        <f t="shared" si="1"/>
        <v>0.40441265607952481</v>
      </c>
      <c r="AMF24">
        <f t="shared" si="2"/>
        <v>1.4547217844587223E-2</v>
      </c>
    </row>
    <row r="25" spans="1:1020" ht="13.2" customHeight="1" x14ac:dyDescent="0.3">
      <c r="A25" s="5" t="s">
        <v>44</v>
      </c>
      <c r="B25" s="35" t="s">
        <v>22</v>
      </c>
      <c r="C25" s="27">
        <v>37004</v>
      </c>
      <c r="D25" s="28">
        <f t="shared" si="0"/>
        <v>20.536111111111111</v>
      </c>
      <c r="E25" s="36"/>
      <c r="G25" s="30"/>
      <c r="I25" s="30"/>
      <c r="K25" s="30"/>
      <c r="M25" s="30"/>
      <c r="O25" s="30"/>
      <c r="Q25" s="30"/>
      <c r="S25" s="30"/>
      <c r="U25" s="30"/>
      <c r="W25" s="30"/>
      <c r="Y25" s="30"/>
      <c r="AA25" s="30"/>
      <c r="AC25" s="30"/>
      <c r="AD25" s="34"/>
      <c r="AE25" s="30"/>
      <c r="AF25" s="34"/>
      <c r="AG25" s="30"/>
      <c r="AH25" s="34"/>
      <c r="AI25" s="30"/>
      <c r="AK25" s="30"/>
      <c r="AL25" s="4">
        <v>90</v>
      </c>
      <c r="AM25" s="30"/>
      <c r="AN25" s="34">
        <v>90</v>
      </c>
      <c r="AO25" s="30"/>
      <c r="AP25" s="34">
        <v>90</v>
      </c>
      <c r="AQ25" s="30"/>
      <c r="AR25" s="4">
        <v>90</v>
      </c>
      <c r="AS25" s="30"/>
      <c r="AU25" s="30"/>
      <c r="AW25" s="30"/>
      <c r="AY25" s="30"/>
      <c r="BA25" s="30"/>
      <c r="BC25" s="30"/>
      <c r="BD25" s="35">
        <f t="shared" si="3"/>
        <v>360</v>
      </c>
      <c r="BE25" s="35">
        <f t="shared" si="4"/>
        <v>0</v>
      </c>
      <c r="BG25">
        <f t="shared" si="5"/>
        <v>1.4547217844587223E-2</v>
      </c>
      <c r="BH25">
        <f t="shared" si="1"/>
        <v>0.29874328201398148</v>
      </c>
      <c r="AMF25">
        <f t="shared" si="2"/>
        <v>1.4547217844587223E-2</v>
      </c>
    </row>
    <row r="26" spans="1:1020" ht="13.2" customHeight="1" x14ac:dyDescent="0.3">
      <c r="A26" s="5" t="s">
        <v>45</v>
      </c>
      <c r="B26" s="35" t="s">
        <v>26</v>
      </c>
      <c r="C26" s="27">
        <v>37169</v>
      </c>
      <c r="D26" s="28">
        <f t="shared" si="0"/>
        <v>20.086111111111112</v>
      </c>
      <c r="E26" s="36"/>
      <c r="G26" s="30"/>
      <c r="I26" s="30"/>
      <c r="K26" s="30"/>
      <c r="M26" s="30"/>
      <c r="O26" s="30"/>
      <c r="Q26" s="30"/>
      <c r="S26" s="30"/>
      <c r="U26" s="30"/>
      <c r="W26" s="30"/>
      <c r="Y26" s="30"/>
      <c r="AA26" s="30"/>
      <c r="AC26" s="30"/>
      <c r="AD26" s="34"/>
      <c r="AE26" s="30"/>
      <c r="AF26" s="34"/>
      <c r="AG26" s="30"/>
      <c r="AH26" s="43">
        <v>9</v>
      </c>
      <c r="AI26" s="30">
        <v>2</v>
      </c>
      <c r="AK26" s="30"/>
      <c r="AL26" s="38">
        <v>6</v>
      </c>
      <c r="AM26" s="30"/>
      <c r="AN26" s="39">
        <v>61</v>
      </c>
      <c r="AO26" s="30">
        <v>1</v>
      </c>
      <c r="AP26" s="43">
        <v>28</v>
      </c>
      <c r="AQ26" s="30"/>
      <c r="AS26" s="30"/>
      <c r="AT26" s="33">
        <v>88</v>
      </c>
      <c r="AU26" s="32">
        <v>1</v>
      </c>
      <c r="AV26" s="33">
        <v>45</v>
      </c>
      <c r="AW26" s="30"/>
      <c r="AX26" s="38">
        <v>19</v>
      </c>
      <c r="AY26" s="30"/>
      <c r="BA26" s="30"/>
      <c r="BB26" s="33">
        <v>67</v>
      </c>
      <c r="BC26" s="30"/>
      <c r="BD26" s="35">
        <f t="shared" si="3"/>
        <v>323</v>
      </c>
      <c r="BE26" s="35">
        <f t="shared" si="4"/>
        <v>4</v>
      </c>
      <c r="BG26">
        <f t="shared" si="5"/>
        <v>1.3052087121671314E-2</v>
      </c>
      <c r="BH26">
        <f t="shared" si="1"/>
        <v>0.26216567215779246</v>
      </c>
      <c r="AMF26">
        <f t="shared" si="2"/>
        <v>1.3052087121671314E-2</v>
      </c>
    </row>
    <row r="27" spans="1:1020" s="5" customFormat="1" ht="13.2" customHeight="1" x14ac:dyDescent="0.3">
      <c r="A27" s="5" t="s">
        <v>46</v>
      </c>
      <c r="B27" s="35" t="s">
        <v>38</v>
      </c>
      <c r="C27" s="27">
        <v>36697</v>
      </c>
      <c r="D27" s="28">
        <f t="shared" si="0"/>
        <v>21.377777777777776</v>
      </c>
      <c r="E27" s="36"/>
      <c r="F27" s="34">
        <v>90</v>
      </c>
      <c r="G27" s="4">
        <v>-2</v>
      </c>
      <c r="H27" s="34">
        <v>90</v>
      </c>
      <c r="I27" s="4">
        <v>-2</v>
      </c>
      <c r="J27" s="34"/>
      <c r="K27" s="4"/>
      <c r="L27" s="34"/>
      <c r="M27" s="30"/>
      <c r="N27" s="34"/>
      <c r="O27" s="4"/>
      <c r="P27" s="34"/>
      <c r="Q27" s="4"/>
      <c r="R27" s="34"/>
      <c r="S27" s="4"/>
      <c r="T27" s="34">
        <v>90</v>
      </c>
      <c r="U27" s="4"/>
      <c r="V27" s="34"/>
      <c r="W27" s="4"/>
      <c r="X27" s="34"/>
      <c r="Y27" s="4"/>
      <c r="Z27" s="34"/>
      <c r="AA27" s="4"/>
      <c r="AB27" s="34"/>
      <c r="AC27" s="30"/>
      <c r="AD27" s="34"/>
      <c r="AE27" s="30"/>
      <c r="AF27" s="34"/>
      <c r="AG27" s="30"/>
      <c r="AH27" s="34"/>
      <c r="AI27" s="30"/>
      <c r="AJ27" s="4"/>
      <c r="AK27" s="30"/>
      <c r="AL27" s="34"/>
      <c r="AM27" s="4"/>
      <c r="AN27" s="34"/>
      <c r="AO27" s="30"/>
      <c r="AP27" s="34"/>
      <c r="AQ27" s="30"/>
      <c r="AR27" s="4"/>
      <c r="AS27" s="30"/>
      <c r="AT27" s="4"/>
      <c r="AU27" s="30"/>
      <c r="AV27" s="4"/>
      <c r="AW27" s="30"/>
      <c r="AX27" s="4"/>
      <c r="AY27" s="30"/>
      <c r="AZ27" s="4"/>
      <c r="BA27" s="30"/>
      <c r="BB27" s="34"/>
      <c r="BC27" s="30"/>
      <c r="BD27" s="35">
        <f t="shared" si="3"/>
        <v>270</v>
      </c>
      <c r="BE27" s="35">
        <f t="shared" si="4"/>
        <v>-4</v>
      </c>
      <c r="BF27" s="34"/>
      <c r="BG27">
        <f t="shared" si="5"/>
        <v>1.0910413383440417E-2</v>
      </c>
      <c r="BH27">
        <f t="shared" si="1"/>
        <v>0.23324039277488179</v>
      </c>
      <c r="AMF27">
        <f t="shared" si="2"/>
        <v>1.0910413383440417E-2</v>
      </c>
    </row>
    <row r="28" spans="1:1020" ht="13.2" customHeight="1" x14ac:dyDescent="0.3">
      <c r="A28" s="5" t="s">
        <v>47</v>
      </c>
      <c r="B28" s="35" t="s">
        <v>48</v>
      </c>
      <c r="C28" s="27">
        <v>36896</v>
      </c>
      <c r="D28" s="28">
        <f t="shared" si="0"/>
        <v>20.836111111111112</v>
      </c>
      <c r="E28" s="36"/>
      <c r="G28" s="30"/>
      <c r="I28" s="30"/>
      <c r="K28" s="30"/>
      <c r="M28" s="30"/>
      <c r="O28" s="30"/>
      <c r="Q28" s="30"/>
      <c r="S28" s="30"/>
      <c r="T28" s="33">
        <v>45</v>
      </c>
      <c r="U28" s="30"/>
      <c r="W28" s="30"/>
      <c r="Y28" s="30"/>
      <c r="Z28" s="38">
        <v>13</v>
      </c>
      <c r="AA28" s="30"/>
      <c r="AB28" s="38">
        <v>69</v>
      </c>
      <c r="AC28" s="30"/>
      <c r="AD28" s="43">
        <v>31</v>
      </c>
      <c r="AE28" s="30"/>
      <c r="AF28" s="34"/>
      <c r="AG28" s="30"/>
      <c r="AH28" s="33">
        <v>61</v>
      </c>
      <c r="AI28" s="30"/>
      <c r="AK28" s="30"/>
      <c r="AM28" s="30"/>
      <c r="AN28" s="34"/>
      <c r="AO28" s="30"/>
      <c r="AP28" s="34"/>
      <c r="AQ28" s="30"/>
      <c r="AS28" s="30"/>
      <c r="AU28" s="30"/>
      <c r="AW28" s="30"/>
      <c r="AY28" s="30"/>
      <c r="BA28" s="30"/>
      <c r="BC28" s="30"/>
      <c r="BD28" s="35">
        <f t="shared" si="3"/>
        <v>219</v>
      </c>
      <c r="BE28" s="35">
        <f t="shared" si="4"/>
        <v>0</v>
      </c>
      <c r="BG28">
        <f t="shared" si="5"/>
        <v>8.8495575221238937E-3</v>
      </c>
      <c r="BH28">
        <f t="shared" si="1"/>
        <v>0.18439036381514259</v>
      </c>
      <c r="AMF28">
        <f t="shared" si="2"/>
        <v>8.8495575221238937E-3</v>
      </c>
    </row>
    <row r="29" spans="1:1020" ht="13.2" customHeight="1" x14ac:dyDescent="0.3">
      <c r="A29" s="5" t="s">
        <v>49</v>
      </c>
      <c r="B29" s="35" t="s">
        <v>50</v>
      </c>
      <c r="C29" s="48">
        <v>36227</v>
      </c>
      <c r="D29" s="28">
        <f t="shared" si="0"/>
        <v>22.661111111111111</v>
      </c>
      <c r="E29" s="36"/>
      <c r="G29" s="30"/>
      <c r="I29" s="30"/>
      <c r="K29" s="30"/>
      <c r="M29" s="30"/>
      <c r="O29" s="30"/>
      <c r="Q29" s="30"/>
      <c r="S29" s="30"/>
      <c r="U29" s="30"/>
      <c r="W29" s="30"/>
      <c r="Y29" s="30"/>
      <c r="AA29" s="30"/>
      <c r="AC29" s="30"/>
      <c r="AD29" s="34"/>
      <c r="AE29" s="30"/>
      <c r="AF29" s="34"/>
      <c r="AG29" s="30"/>
      <c r="AH29" s="33">
        <v>61</v>
      </c>
      <c r="AI29" s="30"/>
      <c r="AK29" s="30"/>
      <c r="AM29" s="30"/>
      <c r="AN29" s="43">
        <v>29</v>
      </c>
      <c r="AO29" s="30"/>
      <c r="AP29" s="34"/>
      <c r="AQ29" s="30"/>
      <c r="AR29" s="33">
        <v>45</v>
      </c>
      <c r="AS29" s="32"/>
      <c r="AT29" s="38">
        <v>20</v>
      </c>
      <c r="AU29" s="30"/>
      <c r="AW29" s="30"/>
      <c r="AY29" s="30"/>
      <c r="AZ29" s="33">
        <v>45</v>
      </c>
      <c r="BA29" s="30"/>
      <c r="BC29" s="30"/>
      <c r="BD29" s="35">
        <f t="shared" si="3"/>
        <v>200</v>
      </c>
      <c r="BE29" s="35">
        <f t="shared" si="4"/>
        <v>0</v>
      </c>
      <c r="BG29">
        <f t="shared" si="5"/>
        <v>8.0817876914373466E-3</v>
      </c>
      <c r="BH29">
        <f t="shared" si="1"/>
        <v>0.18314228885207187</v>
      </c>
      <c r="AMF29">
        <f t="shared" si="2"/>
        <v>8.0817876914373466E-3</v>
      </c>
    </row>
    <row r="30" spans="1:1020" ht="13.2" customHeight="1" x14ac:dyDescent="0.3">
      <c r="A30" s="5" t="s">
        <v>51</v>
      </c>
      <c r="B30" s="35" t="s">
        <v>38</v>
      </c>
      <c r="C30" s="48">
        <v>37398</v>
      </c>
      <c r="D30" s="28">
        <f t="shared" si="0"/>
        <v>19.455555555555556</v>
      </c>
      <c r="E30" s="36"/>
      <c r="G30" s="30"/>
      <c r="I30" s="30"/>
      <c r="K30" s="30"/>
      <c r="L30" s="42">
        <v>12</v>
      </c>
      <c r="M30" s="30"/>
      <c r="O30" s="30"/>
      <c r="Q30" s="30"/>
      <c r="S30" s="30"/>
      <c r="T30" s="33">
        <v>45</v>
      </c>
      <c r="U30" s="32"/>
      <c r="W30" s="30"/>
      <c r="X30" s="33">
        <v>31</v>
      </c>
      <c r="Y30" s="30"/>
      <c r="AA30" s="30"/>
      <c r="AB30" s="38">
        <v>23</v>
      </c>
      <c r="AC30" s="30"/>
      <c r="AD30" s="34"/>
      <c r="AE30" s="30"/>
      <c r="AF30" s="34"/>
      <c r="AG30" s="30"/>
      <c r="AI30" s="30"/>
      <c r="AK30" s="30"/>
      <c r="AM30" s="30"/>
      <c r="AN30" s="34"/>
      <c r="AO30" s="30"/>
      <c r="AP30" s="34"/>
      <c r="AQ30" s="30"/>
      <c r="AS30" s="30"/>
      <c r="AU30" s="30"/>
      <c r="AW30" s="30"/>
      <c r="AY30" s="30"/>
      <c r="BA30" s="30"/>
      <c r="BC30" s="30"/>
      <c r="BD30" s="35">
        <f t="shared" si="3"/>
        <v>111</v>
      </c>
      <c r="BE30" s="35">
        <f t="shared" si="4"/>
        <v>0</v>
      </c>
      <c r="BG30">
        <f t="shared" si="5"/>
        <v>4.4853921687477271E-3</v>
      </c>
      <c r="BH30">
        <f t="shared" si="1"/>
        <v>8.7265796527525225E-2</v>
      </c>
      <c r="AMF30">
        <f t="shared" si="2"/>
        <v>4.4853921687477271E-3</v>
      </c>
    </row>
    <row r="31" spans="1:1020" ht="13.2" customHeight="1" x14ac:dyDescent="0.3">
      <c r="A31" s="5" t="s">
        <v>52</v>
      </c>
      <c r="B31" s="35" t="s">
        <v>38</v>
      </c>
      <c r="C31" s="48">
        <v>37423</v>
      </c>
      <c r="D31" s="28">
        <f t="shared" si="0"/>
        <v>19.388888888888889</v>
      </c>
      <c r="E31" s="49"/>
      <c r="G31" s="30"/>
      <c r="I31" s="30"/>
      <c r="K31" s="30"/>
      <c r="M31" s="30"/>
      <c r="O31" s="30"/>
      <c r="Q31" s="30"/>
      <c r="S31" s="30"/>
      <c r="U31" s="30"/>
      <c r="W31" s="30"/>
      <c r="Y31" s="30"/>
      <c r="AA31" s="30"/>
      <c r="AC31" s="30"/>
      <c r="AD31" s="34"/>
      <c r="AE31" s="30"/>
      <c r="AF31" s="34"/>
      <c r="AG31" s="30"/>
      <c r="AI31" s="30"/>
      <c r="AK31" s="30"/>
      <c r="AL31" s="38">
        <v>15</v>
      </c>
      <c r="AM31" s="30"/>
      <c r="AN31" s="34"/>
      <c r="AO31" s="30"/>
      <c r="AP31" s="34"/>
      <c r="AQ31" s="30"/>
      <c r="AR31" s="38">
        <v>18</v>
      </c>
      <c r="AS31" s="30"/>
      <c r="AT31" s="38">
        <v>2</v>
      </c>
      <c r="AU31" s="30"/>
      <c r="AV31" s="38">
        <v>8</v>
      </c>
      <c r="AW31" s="30"/>
      <c r="AY31" s="30"/>
      <c r="AZ31" s="38">
        <v>21</v>
      </c>
      <c r="BA31" s="30"/>
      <c r="BC31" s="30"/>
      <c r="BD31" s="35">
        <f t="shared" si="3"/>
        <v>64</v>
      </c>
      <c r="BE31" s="35">
        <f t="shared" si="4"/>
        <v>0</v>
      </c>
      <c r="BG31">
        <f t="shared" si="5"/>
        <v>2.5861720612599505E-3</v>
      </c>
      <c r="BH31">
        <f t="shared" si="1"/>
        <v>5.0143002743317934E-2</v>
      </c>
      <c r="AMF31">
        <f t="shared" si="2"/>
        <v>2.5861720612599505E-3</v>
      </c>
    </row>
    <row r="32" spans="1:1020" ht="13.2" customHeight="1" x14ac:dyDescent="0.3">
      <c r="A32" s="5" t="s">
        <v>53</v>
      </c>
      <c r="B32" s="35" t="s">
        <v>18</v>
      </c>
      <c r="C32" s="48">
        <v>36562</v>
      </c>
      <c r="D32" s="28">
        <f t="shared" si="0"/>
        <v>21.75</v>
      </c>
      <c r="E32" s="49"/>
      <c r="G32" s="30"/>
      <c r="I32" s="30"/>
      <c r="K32" s="30"/>
      <c r="M32" s="30"/>
      <c r="O32" s="30"/>
      <c r="Q32" s="30"/>
      <c r="S32" s="30"/>
      <c r="U32" s="30"/>
      <c r="W32" s="30"/>
      <c r="Y32" s="30"/>
      <c r="AA32" s="30"/>
      <c r="AC32" s="30"/>
      <c r="AD32" s="34"/>
      <c r="AE32" s="30"/>
      <c r="AF32" s="34"/>
      <c r="AG32" s="30"/>
      <c r="AI32" s="30"/>
      <c r="AK32" s="30"/>
      <c r="AL32" s="38">
        <v>45</v>
      </c>
      <c r="AM32" s="30"/>
      <c r="AN32" s="43">
        <v>15</v>
      </c>
      <c r="AO32" s="30"/>
      <c r="AP32" s="34"/>
      <c r="AQ32" s="30"/>
      <c r="AS32" s="30"/>
      <c r="AU32" s="30"/>
      <c r="AW32" s="30"/>
      <c r="AY32" s="30"/>
      <c r="BA32" s="30"/>
      <c r="BC32" s="30"/>
      <c r="BD32" s="35">
        <f t="shared" si="3"/>
        <v>60</v>
      </c>
      <c r="BE32" s="35">
        <f t="shared" si="4"/>
        <v>0</v>
      </c>
      <c r="BG32">
        <f t="shared" si="5"/>
        <v>2.4245363074312039E-3</v>
      </c>
      <c r="BH32">
        <f t="shared" si="1"/>
        <v>5.2733664686628684E-2</v>
      </c>
      <c r="AMF32">
        <f t="shared" si="2"/>
        <v>2.4245363074312039E-3</v>
      </c>
    </row>
    <row r="33" spans="1:1020" ht="13.2" customHeight="1" x14ac:dyDescent="0.3">
      <c r="A33" s="5" t="s">
        <v>54</v>
      </c>
      <c r="B33" s="35" t="s">
        <v>18</v>
      </c>
      <c r="C33" s="48">
        <v>36915</v>
      </c>
      <c r="D33" s="28">
        <f t="shared" si="0"/>
        <v>20.783333333333335</v>
      </c>
      <c r="E33" s="49"/>
      <c r="G33" s="30"/>
      <c r="I33" s="30"/>
      <c r="K33" s="30"/>
      <c r="M33" s="30"/>
      <c r="O33" s="30"/>
      <c r="Q33" s="30"/>
      <c r="S33" s="30"/>
      <c r="U33" s="30"/>
      <c r="W33" s="30"/>
      <c r="Y33" s="30"/>
      <c r="AA33" s="30"/>
      <c r="AC33" s="30"/>
      <c r="AD33" s="34"/>
      <c r="AE33" s="30"/>
      <c r="AF33" s="34"/>
      <c r="AG33" s="30"/>
      <c r="AI33" s="30"/>
      <c r="AK33" s="30"/>
      <c r="AM33" s="30"/>
      <c r="AN33" s="43">
        <v>29</v>
      </c>
      <c r="AO33" s="30"/>
      <c r="AP33" s="34"/>
      <c r="AQ33" s="30"/>
      <c r="AS33" s="30"/>
      <c r="AU33" s="30"/>
      <c r="AW33" s="30"/>
      <c r="AY33" s="30"/>
      <c r="AZ33" s="38">
        <v>0</v>
      </c>
      <c r="BA33" s="30"/>
      <c r="BC33" s="30"/>
      <c r="BD33" s="35">
        <f t="shared" si="3"/>
        <v>29</v>
      </c>
      <c r="BE33" s="35">
        <f t="shared" si="4"/>
        <v>0</v>
      </c>
      <c r="BG33">
        <f t="shared" si="5"/>
        <v>1.1718592152584152E-3</v>
      </c>
      <c r="BH33">
        <f t="shared" si="1"/>
        <v>2.4355140690454063E-2</v>
      </c>
      <c r="AMF33">
        <f t="shared" si="2"/>
        <v>1.1718592152584152E-3</v>
      </c>
    </row>
    <row r="34" spans="1:1020" ht="13.2" customHeight="1" x14ac:dyDescent="0.3">
      <c r="A34" s="5" t="s">
        <v>55</v>
      </c>
      <c r="B34" s="35" t="s">
        <v>18</v>
      </c>
      <c r="C34" s="50">
        <v>37089</v>
      </c>
      <c r="D34" s="28">
        <f t="shared" si="0"/>
        <v>20.302777777777777</v>
      </c>
      <c r="E34" s="49"/>
      <c r="G34" s="30"/>
      <c r="I34" s="30"/>
      <c r="K34" s="30"/>
      <c r="M34" s="30"/>
      <c r="O34" s="30"/>
      <c r="Q34" s="30"/>
      <c r="S34" s="30"/>
      <c r="U34" s="30"/>
      <c r="W34" s="30"/>
      <c r="Y34" s="30"/>
      <c r="AA34" s="30"/>
      <c r="AC34" s="30"/>
      <c r="AD34" s="34"/>
      <c r="AE34" s="30"/>
      <c r="AF34" s="34"/>
      <c r="AG34" s="30"/>
      <c r="AI34" s="30"/>
      <c r="AJ34" s="38">
        <v>2</v>
      </c>
      <c r="AK34" s="30"/>
      <c r="AL34" s="38">
        <v>6</v>
      </c>
      <c r="AM34" s="30"/>
      <c r="AN34" s="43">
        <v>15</v>
      </c>
      <c r="AO34" s="30"/>
      <c r="AP34" s="34"/>
      <c r="AQ34" s="30"/>
      <c r="AS34" s="30"/>
      <c r="AU34" s="30"/>
      <c r="AW34" s="30"/>
      <c r="AY34" s="30"/>
      <c r="BA34" s="30"/>
      <c r="BC34" s="30"/>
      <c r="BD34" s="35">
        <f t="shared" si="3"/>
        <v>23</v>
      </c>
      <c r="BE34" s="35">
        <f t="shared" si="4"/>
        <v>0</v>
      </c>
      <c r="BG34">
        <f t="shared" si="5"/>
        <v>9.2940558451529479E-4</v>
      </c>
      <c r="BH34">
        <f t="shared" si="1"/>
        <v>1.8869515047839694E-2</v>
      </c>
      <c r="AMF34">
        <f t="shared" si="2"/>
        <v>9.2940558451529479E-4</v>
      </c>
    </row>
    <row r="35" spans="1:1020" ht="13.2" customHeight="1" x14ac:dyDescent="0.3">
      <c r="A35" s="5" t="s">
        <v>56</v>
      </c>
      <c r="B35" s="35" t="s">
        <v>18</v>
      </c>
      <c r="C35" s="50">
        <v>37272</v>
      </c>
      <c r="D35" s="28">
        <f t="shared" si="0"/>
        <v>19.805555555555557</v>
      </c>
      <c r="E35" s="49"/>
      <c r="G35" s="30"/>
      <c r="I35" s="30"/>
      <c r="K35" s="30"/>
      <c r="M35" s="30"/>
      <c r="O35" s="30"/>
      <c r="Q35" s="30"/>
      <c r="S35" s="30"/>
      <c r="U35" s="30"/>
      <c r="W35" s="30"/>
      <c r="Y35" s="30"/>
      <c r="AA35" s="30"/>
      <c r="AB35" s="38">
        <v>8</v>
      </c>
      <c r="AC35" s="30"/>
      <c r="AD35" s="38">
        <v>10</v>
      </c>
      <c r="AE35" s="30"/>
      <c r="AF35" s="34"/>
      <c r="AG35" s="30"/>
      <c r="AI35" s="30"/>
      <c r="AK35" s="30"/>
      <c r="AM35" s="30"/>
      <c r="AN35" s="34"/>
      <c r="AO35" s="30"/>
      <c r="AP35" s="34"/>
      <c r="AQ35" s="30"/>
      <c r="AS35" s="30"/>
      <c r="AU35" s="30"/>
      <c r="AW35" s="30"/>
      <c r="AY35" s="30"/>
      <c r="BA35" s="30"/>
      <c r="BC35" s="30"/>
      <c r="BD35" s="35">
        <f t="shared" si="3"/>
        <v>18</v>
      </c>
      <c r="BE35" s="35">
        <f t="shared" si="4"/>
        <v>0</v>
      </c>
      <c r="BG35">
        <f t="shared" si="5"/>
        <v>7.2736089222936117E-4</v>
      </c>
      <c r="BH35">
        <f t="shared" si="1"/>
        <v>1.4405786559987071E-2</v>
      </c>
      <c r="AMF35">
        <f t="shared" si="2"/>
        <v>7.2736089222936117E-4</v>
      </c>
    </row>
    <row r="36" spans="1:1020" ht="8.4" customHeight="1" x14ac:dyDescent="0.3">
      <c r="B36" s="35"/>
      <c r="C36" s="50"/>
      <c r="D36" s="51"/>
      <c r="E36" s="49"/>
      <c r="G36" s="30"/>
      <c r="I36" s="30"/>
      <c r="K36" s="30"/>
      <c r="M36" s="30"/>
      <c r="O36" s="30"/>
      <c r="Q36" s="30"/>
      <c r="S36" s="30"/>
      <c r="U36" s="30"/>
      <c r="W36" s="30"/>
      <c r="Y36" s="30"/>
      <c r="AA36" s="30"/>
      <c r="AC36" s="30"/>
      <c r="AE36" s="30"/>
      <c r="AF36" s="34"/>
      <c r="AG36" s="30"/>
      <c r="AI36" s="30"/>
      <c r="AK36" s="30"/>
      <c r="AM36" s="30"/>
      <c r="AN36" s="34"/>
      <c r="AO36" s="30"/>
      <c r="AP36" s="34"/>
      <c r="AQ36" s="30"/>
      <c r="AS36" s="30"/>
      <c r="AU36" s="30"/>
      <c r="AW36" s="30"/>
      <c r="AY36" s="30"/>
      <c r="BA36" s="30"/>
      <c r="BC36" s="30"/>
      <c r="BD36" s="35"/>
      <c r="BE36" s="35"/>
    </row>
    <row r="37" spans="1:1020" x14ac:dyDescent="0.3">
      <c r="A37" s="5" t="s">
        <v>57</v>
      </c>
      <c r="B37" s="35"/>
      <c r="C37" s="50"/>
      <c r="D37" s="30"/>
      <c r="E37" s="49"/>
      <c r="G37" s="30"/>
      <c r="I37" s="30"/>
      <c r="K37" s="30"/>
      <c r="M37" s="30"/>
      <c r="O37" s="30"/>
      <c r="Q37" s="30"/>
      <c r="S37" s="30"/>
      <c r="U37" s="30"/>
      <c r="W37" s="30">
        <v>1</v>
      </c>
      <c r="Y37" s="30"/>
      <c r="AA37" s="30"/>
      <c r="AC37" s="30"/>
      <c r="AE37" s="30"/>
      <c r="AF37" s="34"/>
      <c r="AG37" s="30"/>
      <c r="AI37" s="30"/>
      <c r="AK37" s="30"/>
      <c r="AM37" s="30"/>
      <c r="AN37" s="34"/>
      <c r="AO37" s="30"/>
      <c r="AP37" s="34"/>
      <c r="AQ37" s="30"/>
      <c r="AS37" s="30"/>
      <c r="AU37" s="30"/>
      <c r="AW37" s="30"/>
      <c r="AY37" s="30"/>
      <c r="BA37" s="30"/>
      <c r="BC37" s="30"/>
      <c r="BD37" s="35"/>
      <c r="BE37" s="35">
        <f t="shared" si="4"/>
        <v>1</v>
      </c>
    </row>
    <row r="38" spans="1:1020" x14ac:dyDescent="0.3">
      <c r="A38" s="52" t="s">
        <v>58</v>
      </c>
      <c r="B38" s="53"/>
      <c r="C38" s="54"/>
      <c r="D38" s="55"/>
      <c r="E38" s="56"/>
      <c r="F38" s="57"/>
      <c r="G38" s="55"/>
      <c r="H38" s="57"/>
      <c r="I38" s="55"/>
      <c r="J38" s="57"/>
      <c r="K38" s="55"/>
      <c r="L38" s="57"/>
      <c r="M38" s="55"/>
      <c r="N38" s="57"/>
      <c r="O38" s="55"/>
      <c r="P38" s="57"/>
      <c r="Q38" s="55"/>
      <c r="R38" s="57"/>
      <c r="S38" s="55"/>
      <c r="T38" s="57"/>
      <c r="U38" s="55"/>
      <c r="V38" s="57"/>
      <c r="W38" s="55"/>
      <c r="X38" s="57"/>
      <c r="Y38" s="55"/>
      <c r="Z38" s="57"/>
      <c r="AA38" s="55"/>
      <c r="AB38" s="57"/>
      <c r="AC38" s="55"/>
      <c r="AD38" s="57"/>
      <c r="AE38" s="55"/>
      <c r="AF38" s="58"/>
      <c r="AG38" s="55"/>
      <c r="AH38" s="57"/>
      <c r="AI38" s="55"/>
      <c r="AJ38" s="57"/>
      <c r="AK38" s="55"/>
      <c r="AL38" s="57"/>
      <c r="AM38" s="55"/>
      <c r="AN38" s="58"/>
      <c r="AO38" s="55"/>
      <c r="AP38" s="58"/>
      <c r="AQ38" s="55"/>
      <c r="AR38" s="57"/>
      <c r="AS38" s="55"/>
      <c r="AT38" s="57"/>
      <c r="AU38" s="55"/>
      <c r="AV38" s="57"/>
      <c r="AW38" s="55">
        <v>1</v>
      </c>
      <c r="AX38" s="57"/>
      <c r="AY38" s="55"/>
      <c r="AZ38" s="57"/>
      <c r="BA38" s="55"/>
      <c r="BB38" s="57"/>
      <c r="BC38" s="55"/>
      <c r="BD38" s="53"/>
      <c r="BE38" s="53">
        <f t="shared" si="4"/>
        <v>1</v>
      </c>
    </row>
    <row r="39" spans="1:1020" x14ac:dyDescent="0.3">
      <c r="C39" s="59" t="s">
        <v>59</v>
      </c>
      <c r="D39" s="60">
        <f>AVERAGE(D9:D35)</f>
        <v>21.609053497942387</v>
      </c>
      <c r="F39" s="4">
        <f>990-SUM(F6:F38)</f>
        <v>0</v>
      </c>
      <c r="H39" s="4">
        <f>990-SUM(H6:H38)</f>
        <v>0</v>
      </c>
      <c r="J39" s="4">
        <f>990-SUM(J6:J38)</f>
        <v>0</v>
      </c>
      <c r="L39" s="4">
        <f>990-SUM(L6:L38)</f>
        <v>0</v>
      </c>
      <c r="N39" s="4">
        <f>990-SUM(N6:N38)</f>
        <v>0</v>
      </c>
      <c r="P39" s="4">
        <f>990-SUM(P6:P38)</f>
        <v>0</v>
      </c>
      <c r="R39" s="4">
        <f>990-SUM(R6:R38)</f>
        <v>0</v>
      </c>
      <c r="T39" s="4">
        <f>990-SUM(T6:T38)</f>
        <v>0</v>
      </c>
      <c r="V39" s="4">
        <f>990-SUM(V6:V38)</f>
        <v>0</v>
      </c>
      <c r="X39" s="4">
        <f>990-SUM(X6:X38)</f>
        <v>0</v>
      </c>
      <c r="Z39" s="4">
        <f>990-SUM(Z6:Z38)</f>
        <v>0</v>
      </c>
      <c r="AB39" s="4">
        <f>990-SUM(AB6:AB38)</f>
        <v>0</v>
      </c>
      <c r="AD39" s="4">
        <f>990-SUM(AD6:AD38)</f>
        <v>0</v>
      </c>
      <c r="AF39" s="4">
        <f>990-SUM(AF6:AF38)</f>
        <v>3</v>
      </c>
      <c r="AH39" s="4">
        <f>990-SUM(AH6:AH38)</f>
        <v>0</v>
      </c>
      <c r="AJ39" s="4">
        <f>990-SUM(AJ6:AJ38)</f>
        <v>0</v>
      </c>
      <c r="AL39" s="4">
        <f>990-SUM(AL6:AL38)</f>
        <v>0</v>
      </c>
      <c r="AN39" s="4">
        <f>990-SUM(AN6:AN38)</f>
        <v>0</v>
      </c>
      <c r="AP39" s="4">
        <f>990-SUM(AP6:AP38)</f>
        <v>0</v>
      </c>
      <c r="AR39" s="4">
        <f>990-SUM(AR6:AR38)</f>
        <v>0</v>
      </c>
      <c r="AT39" s="4">
        <f>990-SUM(AT6:AT38)</f>
        <v>0</v>
      </c>
      <c r="AV39" s="4">
        <f>990-SUM(AV6:AV38)</f>
        <v>0</v>
      </c>
      <c r="AX39" s="4">
        <f>990-SUM(AX6:AX38)</f>
        <v>0</v>
      </c>
      <c r="AZ39" s="4">
        <f>990-SUM(AZ6:AZ38)</f>
        <v>0</v>
      </c>
      <c r="BB39" s="4">
        <f>990-SUM(BB6:BB38)</f>
        <v>0</v>
      </c>
      <c r="BD39" s="4">
        <f>SUM(BD6:BD35)</f>
        <v>24747</v>
      </c>
      <c r="BE39" s="4" t="str">
        <f>IF(COUNT(BE6:BE38)=0, "", SUMIFS(BE6:BE38,BE6:BE38,"&gt;0")&amp;":"&amp;-SUMIFS(BE6:BE38,BE6:BE38,"&lt;0"))</f>
        <v>45:19</v>
      </c>
    </row>
    <row r="40" spans="1:1020" x14ac:dyDescent="0.3">
      <c r="C40" s="5" t="s">
        <v>60</v>
      </c>
      <c r="D40" s="61">
        <f>SUM(BH6:BH35)</f>
        <v>21.923229527260315</v>
      </c>
    </row>
    <row r="41" spans="1:1020" x14ac:dyDescent="0.3">
      <c r="F41" s="62"/>
      <c r="G41" s="63" t="s">
        <v>61</v>
      </c>
      <c r="H41" s="64" t="s">
        <v>62</v>
      </c>
      <c r="I41" s="63"/>
      <c r="J41" s="63"/>
      <c r="K41" s="65"/>
    </row>
    <row r="42" spans="1:1020" x14ac:dyDescent="0.3">
      <c r="F42" s="66"/>
      <c r="G42" s="67" t="s">
        <v>61</v>
      </c>
      <c r="H42" s="68" t="s">
        <v>63</v>
      </c>
      <c r="K42" s="30"/>
    </row>
    <row r="43" spans="1:1020" x14ac:dyDescent="0.3">
      <c r="F43" s="69"/>
      <c r="G43" s="57" t="s">
        <v>61</v>
      </c>
      <c r="H43" s="70" t="s">
        <v>64</v>
      </c>
      <c r="I43" s="57"/>
      <c r="J43" s="57"/>
      <c r="K43" s="55"/>
    </row>
    <row r="47" spans="1:1020" ht="15" hidden="1" customHeight="1" x14ac:dyDescent="0.3"/>
    <row r="48" spans="1:1020" ht="15" hidden="1" customHeight="1" x14ac:dyDescent="0.3"/>
    <row r="49" spans="2:1024" s="5" customFormat="1" ht="15" hidden="1" customHeight="1" x14ac:dyDescent="0.3">
      <c r="B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AMF49"/>
      <c r="AMG49"/>
      <c r="AMH49"/>
      <c r="AMI49"/>
      <c r="AMJ49"/>
    </row>
    <row r="50" spans="2:1024" s="5" customFormat="1" ht="15" hidden="1" customHeight="1" x14ac:dyDescent="0.3">
      <c r="B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AMF50"/>
      <c r="AMG50"/>
      <c r="AMH50"/>
      <c r="AMI50"/>
      <c r="AMJ50"/>
    </row>
    <row r="51" spans="2:1024" s="5" customFormat="1" ht="15" hidden="1" customHeight="1" x14ac:dyDescent="0.3">
      <c r="B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AMF51"/>
      <c r="AMG51"/>
      <c r="AMH51"/>
      <c r="AMI51"/>
      <c r="AMJ51"/>
    </row>
    <row r="52" spans="2:1024" s="5" customFormat="1" ht="15" hidden="1" customHeight="1" x14ac:dyDescent="0.3">
      <c r="B52" s="4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AMF52"/>
      <c r="AMG52"/>
      <c r="AMH52"/>
      <c r="AMI52"/>
      <c r="AMJ52"/>
    </row>
    <row r="53" spans="2:1024" s="5" customFormat="1" ht="15" hidden="1" customHeight="1" x14ac:dyDescent="0.3">
      <c r="B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AMF53"/>
      <c r="AMG53"/>
      <c r="AMH53"/>
      <c r="AMI53"/>
      <c r="AMJ53"/>
    </row>
    <row r="54" spans="2:1024" s="5" customFormat="1" ht="15" hidden="1" customHeight="1" x14ac:dyDescent="0.3">
      <c r="B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AMF54"/>
      <c r="AMG54"/>
      <c r="AMH54"/>
      <c r="AMI54"/>
      <c r="AMJ54"/>
    </row>
    <row r="55" spans="2:1024" s="5" customFormat="1" ht="15" hidden="1" customHeight="1" x14ac:dyDescent="0.3">
      <c r="B55" s="4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AMF55"/>
      <c r="AMG55"/>
      <c r="AMH55"/>
      <c r="AMI55"/>
      <c r="AMJ55"/>
    </row>
    <row r="56" spans="2:1024" s="5" customFormat="1" ht="15" hidden="1" customHeight="1" x14ac:dyDescent="0.3">
      <c r="B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AMF56"/>
      <c r="AMG56"/>
      <c r="AMH56"/>
      <c r="AMI56"/>
      <c r="AMJ56"/>
    </row>
    <row r="57" spans="2:1024" s="5" customFormat="1" ht="15" hidden="1" customHeight="1" x14ac:dyDescent="0.3">
      <c r="B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AMF57"/>
      <c r="AMG57"/>
      <c r="AMH57"/>
      <c r="AMI57"/>
      <c r="AMJ57"/>
    </row>
    <row r="58" spans="2:1024" s="5" customFormat="1" ht="15" hidden="1" customHeight="1" x14ac:dyDescent="0.3">
      <c r="B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AMF58"/>
      <c r="AMG58"/>
      <c r="AMH58"/>
      <c r="AMI58"/>
      <c r="AMJ58"/>
    </row>
    <row r="59" spans="2:1024" s="5" customFormat="1" ht="15" hidden="1" customHeight="1" x14ac:dyDescent="0.3">
      <c r="B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AMF59"/>
      <c r="AMG59"/>
      <c r="AMH59"/>
      <c r="AMI59"/>
      <c r="AMJ59"/>
    </row>
    <row r="60" spans="2:1024" s="5" customFormat="1" ht="15" hidden="1" customHeight="1" x14ac:dyDescent="0.3">
      <c r="B60" s="4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AMF60"/>
      <c r="AMG60"/>
      <c r="AMH60"/>
      <c r="AMI60"/>
      <c r="AMJ60"/>
    </row>
    <row r="61" spans="2:1024" s="5" customFormat="1" ht="15" hidden="1" customHeight="1" x14ac:dyDescent="0.3">
      <c r="B61" s="4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AMF61"/>
      <c r="AMG61"/>
      <c r="AMH61"/>
      <c r="AMI61"/>
      <c r="AMJ61"/>
    </row>
    <row r="62" spans="2:1024" s="5" customFormat="1" ht="15" hidden="1" customHeight="1" x14ac:dyDescent="0.3">
      <c r="B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AMF62"/>
      <c r="AMG62"/>
      <c r="AMH62"/>
      <c r="AMI62"/>
      <c r="AMJ62"/>
    </row>
    <row r="63" spans="2:1024" s="5" customFormat="1" ht="15" hidden="1" customHeight="1" x14ac:dyDescent="0.3">
      <c r="B63" s="4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AMF63"/>
      <c r="AMG63"/>
      <c r="AMH63"/>
      <c r="AMI63"/>
      <c r="AMJ63"/>
    </row>
    <row r="64" spans="2:1024" s="5" customFormat="1" ht="15" hidden="1" customHeight="1" x14ac:dyDescent="0.3">
      <c r="B64" s="4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AMF64"/>
      <c r="AMG64"/>
      <c r="AMH64"/>
      <c r="AMI64"/>
      <c r="AMJ64"/>
    </row>
    <row r="65" spans="2:1024" s="5" customFormat="1" ht="15" hidden="1" customHeight="1" x14ac:dyDescent="0.3">
      <c r="B65" s="4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AMF65"/>
      <c r="AMG65"/>
      <c r="AMH65"/>
      <c r="AMI65"/>
      <c r="AMJ65"/>
    </row>
    <row r="66" spans="2:1024" s="5" customFormat="1" ht="15" hidden="1" customHeight="1" x14ac:dyDescent="0.3">
      <c r="B66" s="4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AMF66"/>
      <c r="AMG66"/>
      <c r="AMH66"/>
      <c r="AMI66"/>
      <c r="AMJ66"/>
    </row>
  </sheetData>
  <mergeCells count="75"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B2:AC2"/>
    <mergeCell ref="AD2:AE2"/>
    <mergeCell ref="AF2:AG2"/>
    <mergeCell ref="AH2:AI2"/>
    <mergeCell ref="AJ2:AK2"/>
    <mergeCell ref="AX2:AY2"/>
    <mergeCell ref="AZ2:BA2"/>
    <mergeCell ref="BB2:BC2"/>
    <mergeCell ref="F3:G3"/>
    <mergeCell ref="H3:I3"/>
    <mergeCell ref="J3:K3"/>
    <mergeCell ref="L3:M3"/>
    <mergeCell ref="N3:O3"/>
    <mergeCell ref="P3:Q3"/>
    <mergeCell ref="AL2:AM2"/>
    <mergeCell ref="AN2:AO2"/>
    <mergeCell ref="AP2:AQ2"/>
    <mergeCell ref="AR2:AS2"/>
    <mergeCell ref="AT2:AU2"/>
    <mergeCell ref="AV2:AW2"/>
    <mergeCell ref="Z2:AA2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L3:AM3"/>
    <mergeCell ref="AZ3:BA3"/>
    <mergeCell ref="BB3:BC3"/>
    <mergeCell ref="F4:G4"/>
    <mergeCell ref="H4:I4"/>
    <mergeCell ref="J4:K4"/>
    <mergeCell ref="L4:M4"/>
    <mergeCell ref="N4:O4"/>
    <mergeCell ref="P4:Q4"/>
    <mergeCell ref="R4:S4"/>
    <mergeCell ref="AN3:AO3"/>
    <mergeCell ref="AP3:AQ3"/>
    <mergeCell ref="AR3:AS3"/>
    <mergeCell ref="AT3:AU3"/>
    <mergeCell ref="AV3:AW3"/>
    <mergeCell ref="AX3:AY3"/>
    <mergeCell ref="AB3:AC3"/>
    <mergeCell ref="AN4:AO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B4:BC4"/>
    <mergeCell ref="AP4:AQ4"/>
    <mergeCell ref="AR4:AS4"/>
    <mergeCell ref="AT4:AU4"/>
    <mergeCell ref="AV4:AW4"/>
    <mergeCell ref="AX4:AY4"/>
    <mergeCell ref="AZ4:BA4"/>
  </mergeCells>
  <conditionalFormatting sqref="L6:M12 L14:M22 X12:AC16 Z6:AC11 X7:Y8 F17 Z18:AC19 AL6:AS7 X20:AC34 AF28:AK34 AF6:AG11 AJ6:AK27 AF22:AG27 AF21 AZ12:BC16 AZ17:BA19 AZ6:BA11 Z17:AA17 AF13:AG20 AL9:AS11 AN8:AS8 AL15:AM15 AP15:AS15 AL13:AS14 AL12:AO12 BB20:BC20 X35:AK38 AT32:AY38 AZ21:BC38 AL16:AS38 H17:K17 F18:K22 F6:K16 P17:W19 N20:W22 L13:W13 P9:W12 N14:W16 N6:W8 F23:W38">
    <cfRule type="cellIs" dxfId="65" priority="42" operator="equal">
      <formula>90</formula>
    </cfRule>
  </conditionalFormatting>
  <conditionalFormatting sqref="G17">
    <cfRule type="cellIs" dxfId="64" priority="43" operator="equal">
      <formula>90</formula>
    </cfRule>
  </conditionalFormatting>
  <conditionalFormatting sqref="N9:O11 N17:O19">
    <cfRule type="cellIs" dxfId="63" priority="44" operator="equal">
      <formula>90</formula>
    </cfRule>
  </conditionalFormatting>
  <conditionalFormatting sqref="X6:Y7 X17:Y19 X9:Y11">
    <cfRule type="cellIs" dxfId="62" priority="45" operator="equal">
      <formula>90</formula>
    </cfRule>
  </conditionalFormatting>
  <conditionalFormatting sqref="AF3 AJ3:AR3 AT3:AV3 AX3 AZ3:BB3 F3:H3 J3:T3 V3:AB3">
    <cfRule type="expression" dxfId="61" priority="46">
      <formula>F1=G1</formula>
    </cfRule>
    <cfRule type="expression" dxfId="60" priority="47">
      <formula>F1&lt;G1</formula>
    </cfRule>
    <cfRule type="expression" dxfId="59" priority="48">
      <formula>F1&gt;G1</formula>
    </cfRule>
  </conditionalFormatting>
  <conditionalFormatting sqref="BB7:BC8 AT6:AW11 AT13:AW31">
    <cfRule type="cellIs" dxfId="58" priority="49" operator="equal">
      <formula>90</formula>
    </cfRule>
  </conditionalFormatting>
  <conditionalFormatting sqref="BB6:BB7 BB17:BB19 BB9 BB11">
    <cfRule type="cellIs" dxfId="57" priority="50" operator="equal">
      <formula>90</formula>
    </cfRule>
  </conditionalFormatting>
  <conditionalFormatting sqref="BC6:BC7 BC17:BC19 BC9 BC11">
    <cfRule type="cellIs" dxfId="56" priority="51" operator="equal">
      <formula>90</formula>
    </cfRule>
  </conditionalFormatting>
  <conditionalFormatting sqref="AZ6:AZ7 AZ17:AZ19 AZ9:AZ11">
    <cfRule type="cellIs" dxfId="55" priority="52" operator="equal">
      <formula>90</formula>
    </cfRule>
  </conditionalFormatting>
  <conditionalFormatting sqref="BA6:BA7 BA17:BA19 BA9:BA11">
    <cfRule type="cellIs" dxfId="54" priority="53" operator="equal">
      <formula>90</formula>
    </cfRule>
  </conditionalFormatting>
  <conditionalFormatting sqref="N12:O12">
    <cfRule type="cellIs" dxfId="53" priority="41" operator="equal">
      <formula>90</formula>
    </cfRule>
  </conditionalFormatting>
  <conditionalFormatting sqref="AD6:AE17 AD18 AD19:AE34">
    <cfRule type="cellIs" dxfId="52" priority="36" operator="equal">
      <formula>90</formula>
    </cfRule>
  </conditionalFormatting>
  <conditionalFormatting sqref="AD3:AE3">
    <cfRule type="expression" dxfId="51" priority="37">
      <formula>AD1=AE1</formula>
    </cfRule>
    <cfRule type="expression" dxfId="50" priority="38">
      <formula>AD1&lt;AE1</formula>
    </cfRule>
    <cfRule type="expression" dxfId="49" priority="39">
      <formula>AD1&gt;AE1</formula>
    </cfRule>
  </conditionalFormatting>
  <conditionalFormatting sqref="AE18">
    <cfRule type="cellIs" dxfId="48" priority="40" operator="equal">
      <formula>90</formula>
    </cfRule>
  </conditionalFormatting>
  <conditionalFormatting sqref="AC3">
    <cfRule type="expression" dxfId="47" priority="54">
      <formula>AC1=#REF!</formula>
    </cfRule>
    <cfRule type="expression" dxfId="46" priority="55">
      <formula>AC1&lt;#REF!</formula>
    </cfRule>
    <cfRule type="expression" dxfId="45" priority="56">
      <formula>AC1&gt;#REF!</formula>
    </cfRule>
  </conditionalFormatting>
  <conditionalFormatting sqref="AG3">
    <cfRule type="expression" dxfId="44" priority="57">
      <formula>AG1=AJ1</formula>
    </cfRule>
    <cfRule type="expression" dxfId="43" priority="58">
      <formula>AG1&lt;AJ1</formula>
    </cfRule>
    <cfRule type="expression" dxfId="42" priority="59">
      <formula>AG1&gt;AJ1</formula>
    </cfRule>
  </conditionalFormatting>
  <conditionalFormatting sqref="AH6:AI8 AH17:AI21 AH10:AI15 AH23:AI27">
    <cfRule type="cellIs" dxfId="41" priority="29" operator="equal">
      <formula>90</formula>
    </cfRule>
  </conditionalFormatting>
  <conditionalFormatting sqref="AH3">
    <cfRule type="expression" dxfId="40" priority="30">
      <formula>AH1=AI1</formula>
    </cfRule>
    <cfRule type="expression" dxfId="39" priority="31">
      <formula>AH1&lt;AI1</formula>
    </cfRule>
    <cfRule type="expression" dxfId="38" priority="32">
      <formula>AH1&gt;AI1</formula>
    </cfRule>
  </conditionalFormatting>
  <conditionalFormatting sqref="AI3">
    <cfRule type="expression" dxfId="37" priority="33">
      <formula>AI1=AL1</formula>
    </cfRule>
    <cfRule type="expression" dxfId="36" priority="34">
      <formula>AI1&lt;AL1</formula>
    </cfRule>
    <cfRule type="expression" dxfId="35" priority="35">
      <formula>AI1&gt;AL1</formula>
    </cfRule>
  </conditionalFormatting>
  <conditionalFormatting sqref="AG21">
    <cfRule type="cellIs" dxfId="34" priority="28" operator="equal">
      <formula>90</formula>
    </cfRule>
  </conditionalFormatting>
  <conditionalFormatting sqref="AX6:AY31">
    <cfRule type="cellIs" dxfId="33" priority="27" operator="equal">
      <formula>90</formula>
    </cfRule>
  </conditionalFormatting>
  <conditionalFormatting sqref="AW3">
    <cfRule type="expression" dxfId="32" priority="60">
      <formula>AW1=#REF!</formula>
    </cfRule>
    <cfRule type="expression" dxfId="31" priority="61">
      <formula>AW1&lt;#REF!</formula>
    </cfRule>
    <cfRule type="expression" dxfId="30" priority="62">
      <formula>AW1&gt;#REF!</formula>
    </cfRule>
  </conditionalFormatting>
  <conditionalFormatting sqref="AY3">
    <cfRule type="expression" dxfId="29" priority="63">
      <formula>AY1=#REF!</formula>
    </cfRule>
    <cfRule type="expression" dxfId="28" priority="64">
      <formula>AY1&lt;#REF!</formula>
    </cfRule>
    <cfRule type="expression" dxfId="27" priority="65">
      <formula>AY1&gt;#REF!</formula>
    </cfRule>
  </conditionalFormatting>
  <conditionalFormatting sqref="BC3">
    <cfRule type="expression" dxfId="26" priority="66">
      <formula>BC1=#REF!</formula>
    </cfRule>
    <cfRule type="expression" dxfId="25" priority="67">
      <formula>BC1&lt;#REF!</formula>
    </cfRule>
    <cfRule type="expression" dxfId="24" priority="68">
      <formula>BC1&gt;#REF!</formula>
    </cfRule>
  </conditionalFormatting>
  <conditionalFormatting sqref="AS3">
    <cfRule type="expression" dxfId="23" priority="69">
      <formula>AS1=#REF!</formula>
    </cfRule>
    <cfRule type="expression" dxfId="22" priority="70">
      <formula>AS1&lt;#REF!</formula>
    </cfRule>
    <cfRule type="expression" dxfId="21" priority="71">
      <formula>AS1&gt;#REF!</formula>
    </cfRule>
  </conditionalFormatting>
  <conditionalFormatting sqref="AB17:AC17">
    <cfRule type="cellIs" dxfId="20" priority="26" operator="equal">
      <formula>90</formula>
    </cfRule>
  </conditionalFormatting>
  <conditionalFormatting sqref="AF12:AG12">
    <cfRule type="cellIs" dxfId="19" priority="25" operator="equal">
      <formula>90</formula>
    </cfRule>
  </conditionalFormatting>
  <conditionalFormatting sqref="AH16:AI16">
    <cfRule type="cellIs" dxfId="18" priority="24" operator="equal">
      <formula>90</formula>
    </cfRule>
  </conditionalFormatting>
  <conditionalFormatting sqref="AH9:AI9">
    <cfRule type="cellIs" dxfId="17" priority="23" operator="equal">
      <formula>90</formula>
    </cfRule>
  </conditionalFormatting>
  <conditionalFormatting sqref="AH22:AI22">
    <cfRule type="cellIs" dxfId="16" priority="22" operator="equal">
      <formula>90</formula>
    </cfRule>
  </conditionalFormatting>
  <conditionalFormatting sqref="AL8:AM8">
    <cfRule type="cellIs" dxfId="15" priority="21" operator="equal">
      <formula>90</formula>
    </cfRule>
  </conditionalFormatting>
  <conditionalFormatting sqref="AN15:AO15">
    <cfRule type="cellIs" dxfId="14" priority="20" operator="equal">
      <formula>90</formula>
    </cfRule>
  </conditionalFormatting>
  <conditionalFormatting sqref="AP12:AQ12">
    <cfRule type="cellIs" dxfId="13" priority="19" operator="equal">
      <formula>90</formula>
    </cfRule>
  </conditionalFormatting>
  <conditionalFormatting sqref="AR12:AS12">
    <cfRule type="cellIs" dxfId="12" priority="18" operator="equal">
      <formula>90</formula>
    </cfRule>
  </conditionalFormatting>
  <conditionalFormatting sqref="AT12:AU12">
    <cfRule type="cellIs" dxfId="11" priority="17" operator="equal">
      <formula>90</formula>
    </cfRule>
  </conditionalFormatting>
  <conditionalFormatting sqref="AV12:AW12">
    <cfRule type="cellIs" dxfId="10" priority="16" operator="equal">
      <formula>90</formula>
    </cfRule>
  </conditionalFormatting>
  <conditionalFormatting sqref="AZ20:BA20">
    <cfRule type="cellIs" dxfId="9" priority="15" operator="equal">
      <formula>90</formula>
    </cfRule>
  </conditionalFormatting>
  <conditionalFormatting sqref="BB10:BC10">
    <cfRule type="cellIs" dxfId="8" priority="14" operator="equal">
      <formula>90</formula>
    </cfRule>
  </conditionalFormatting>
  <conditionalFormatting sqref="I3 U3">
    <cfRule type="expression" dxfId="7" priority="86">
      <formula>I1=#REF!</formula>
    </cfRule>
    <cfRule type="expression" dxfId="6" priority="87">
      <formula>I1&lt;#REF!</formula>
    </cfRule>
    <cfRule type="expression" dxfId="5" priority="88">
      <formula>I1&gt;#REF!</formula>
    </cfRule>
  </conditionalFormatting>
  <conditionalFormatting sqref="F41:K41 K42">
    <cfRule type="cellIs" dxfId="4" priority="6" operator="equal">
      <formula>90</formula>
    </cfRule>
  </conditionalFormatting>
  <conditionalFormatting sqref="F41">
    <cfRule type="cellIs" dxfId="3" priority="5" operator="equal">
      <formula>90</formula>
    </cfRule>
  </conditionalFormatting>
  <conditionalFormatting sqref="F43 G41">
    <cfRule type="cellIs" dxfId="2" priority="4" operator="equal">
      <formula>90</formula>
    </cfRule>
  </conditionalFormatting>
  <conditionalFormatting sqref="H41 F42">
    <cfRule type="cellIs" dxfId="1" priority="2" operator="equal">
      <formula>90</formula>
    </cfRule>
  </conditionalFormatting>
  <conditionalFormatting sqref="G42">
    <cfRule type="cellIs" dxfId="0" priority="3" operator="equal">
      <formula>90</formula>
    </cfRule>
  </conditionalFormatting>
  <conditionalFormatting sqref="BE8:BE26 BE6 BE28:BE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{4B073F3B-CF3E-41C8-9E45-7E07A9506609}</x14:id>
        </ext>
      </extLst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073F3B-CF3E-41C8-9E45-7E07A95066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BE8:BE26 BE6 BE28:BE35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Valmiera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2022-01-21T21:41:16Z</dcterms:created>
  <dcterms:modified xsi:type="dcterms:W3CDTF">2022-01-22T21:28:08Z</dcterms:modified>
</cp:coreProperties>
</file>